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2.xml.rels" ContentType="application/vnd.openxmlformats-package.relationship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epilogo prodotti richiesti" sheetId="1" state="visible" r:id="rId3"/>
    <sheet name="Riepilogo" sheetId="2" state="visible" r:id="rId4"/>
  </sheets>
  <definedNames>
    <definedName function="false" hidden="true" localSheetId="1" name="_xlnm._FilterDatabase" vbProcedure="false">Riepilogo!$K$11:$K$75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<sst xmlns="http://schemas.openxmlformats.org/spreadsheetml/2006/main" count="304" uniqueCount="152">
  <si>
    <r>
      <rPr>
        <b val="true"/>
        <sz val="16"/>
        <rFont val="Arial"/>
        <family val="2"/>
      </rPr>
      <t xml:space="preserve">Modulo d’ordine per Gruppi di Acquisto Solidale
</t>
    </r>
    <r>
      <rPr>
        <b val="true"/>
        <sz val="14"/>
        <rFont val="Arial"/>
        <family val="2"/>
      </rPr>
      <t xml:space="preserve">La Libertaria – Torrefazione Artigianale Autogestita</t>
    </r>
  </si>
  <si>
    <t xml:space="preserve">Nome</t>
  </si>
  <si>
    <t xml:space="preserve">Ritiro in sede/Spedizione</t>
  </si>
  <si>
    <t xml:space="preserve">Spedizione</t>
  </si>
  <si>
    <t xml:space="preserve">Parziale prodotti</t>
  </si>
  <si>
    <t xml:space="preserve">Dati Spedizione</t>
  </si>
  <si>
    <r>
      <rPr>
        <b val="true"/>
        <sz val="12"/>
        <rFont val="Arial"/>
        <family val="2"/>
      </rPr>
      <t xml:space="preserve">Dati fatturazione</t>
    </r>
    <r>
      <rPr>
        <sz val="10"/>
        <rFont val="Arial"/>
        <family val="2"/>
      </rPr>
      <t xml:space="preserve"> [solo se richiesta]</t>
    </r>
  </si>
  <si>
    <t xml:space="preserve">consegna/sconto</t>
  </si>
  <si>
    <t xml:space="preserve">Nome e Cognome:</t>
  </si>
  <si>
    <t xml:space="preserve">Ragione Sociale:</t>
  </si>
  <si>
    <t xml:space="preserve">Totale 
singolo</t>
  </si>
  <si>
    <t xml:space="preserve">Indirizzo:</t>
  </si>
  <si>
    <t xml:space="preserve">Numero di telefono</t>
  </si>
  <si>
    <t xml:space="preserve">Codice Fiscale</t>
  </si>
  <si>
    <t xml:space="preserve">Altre indicazioni :</t>
  </si>
  <si>
    <t xml:space="preserve">P.IVA:</t>
  </si>
  <si>
    <t xml:space="preserve">Codice SDI:</t>
  </si>
  <si>
    <t xml:space="preserve">Listino Prodotti</t>
  </si>
  <si>
    <t xml:space="preserve">Zucchero integrale di canna</t>
  </si>
  <si>
    <t xml:space="preserve">Prezzo 
(iva inclusa)</t>
  </si>
  <si>
    <t xml:space="preserve">Totale 
Ordinato</t>
  </si>
  <si>
    <t xml:space="preserve">Totale</t>
  </si>
  <si>
    <r>
      <rPr>
        <b val="true"/>
        <sz val="14"/>
        <color rgb="FF000000"/>
        <rFont val="Arial"/>
        <family val="2"/>
      </rPr>
      <t xml:space="preserve"> CAMPESINO</t>
    </r>
    <r>
      <rPr>
        <sz val="14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 
</t>
    </r>
    <r>
      <rPr>
        <sz val="12"/>
        <color rgb="FF000000"/>
        <rFont val="Arial"/>
        <family val="2"/>
      </rPr>
      <t xml:space="preserve">Panela granulada prodotta in Ecuador
 e importata dalla cooperativa LiberoMondo </t>
    </r>
  </si>
  <si>
    <t xml:space="preserve">500 g</t>
  </si>
  <si>
    <t xml:space="preserve">1 kg</t>
  </si>
  <si>
    <t xml:space="preserve">5 kg</t>
  </si>
  <si>
    <t xml:space="preserve">Accessori</t>
  </si>
  <si>
    <r>
      <rPr>
        <b val="true"/>
        <sz val="12"/>
        <rFont val="Arial"/>
        <family val="2"/>
      </rPr>
      <t xml:space="preserve">Maglietta
</t>
    </r>
    <r>
      <rPr>
        <sz val="12"/>
        <rFont val="Arial"/>
        <family val="2"/>
      </rPr>
      <t xml:space="preserve">[100% cotone bio] Colore bianca 
con logo La Libertaria/Colombia</t>
    </r>
  </si>
  <si>
    <t xml:space="preserve">taglia S</t>
  </si>
  <si>
    <t xml:space="preserve">taglia M</t>
  </si>
  <si>
    <t xml:space="preserve">taglia L</t>
  </si>
  <si>
    <r>
      <rPr>
        <b val="true"/>
        <sz val="12"/>
        <rFont val="Arial"/>
        <family val="2"/>
      </rPr>
      <t xml:space="preserve">Tazzina da espresso</t>
    </r>
    <r>
      <rPr>
        <sz val="12"/>
        <rFont val="Arial"/>
        <family val="2"/>
      </rPr>
      <t xml:space="preserve"> La Libertaria – set da 6 pezzi</t>
    </r>
  </si>
  <si>
    <r>
      <rPr>
        <b val="true"/>
        <sz val="12"/>
        <rFont val="Arial"/>
        <family val="2"/>
      </rPr>
      <t xml:space="preserve">Tazza da cappuccino</t>
    </r>
    <r>
      <rPr>
        <sz val="12"/>
        <rFont val="Arial"/>
        <family val="2"/>
      </rPr>
      <t xml:space="preserve"> La Libertaria – set da 6 pezzi</t>
    </r>
  </si>
  <si>
    <r>
      <rPr>
        <b val="true"/>
        <sz val="12"/>
        <rFont val="Arial"/>
        <family val="2"/>
      </rPr>
      <t xml:space="preserve">Tazza MUG </t>
    </r>
    <r>
      <rPr>
        <sz val="12"/>
        <rFont val="Arial"/>
        <family val="2"/>
      </rPr>
      <t xml:space="preserve">NostraPatriaèilMondoIntero</t>
    </r>
  </si>
  <si>
    <r>
      <rPr>
        <b val="true"/>
        <sz val="12"/>
        <rFont val="Arial"/>
        <family val="2"/>
      </rPr>
      <t xml:space="preserve">Sacco di juta </t>
    </r>
    <r>
      <rPr>
        <sz val="11"/>
        <rFont val="Arial"/>
        <family val="2"/>
      </rPr>
      <t xml:space="preserve">[70x100cm]</t>
    </r>
  </si>
  <si>
    <r>
      <rPr>
        <b val="true"/>
        <sz val="12"/>
        <rFont val="Arial"/>
        <family val="2"/>
      </rPr>
      <t xml:space="preserve">Borsa in cotone</t>
    </r>
    <r>
      <rPr>
        <sz val="11"/>
        <rFont val="Arial"/>
        <family val="2"/>
      </rPr>
      <t xml:space="preserve"> [100% cotone bio] con logo La Libertaria/Durito</t>
    </r>
  </si>
  <si>
    <t xml:space="preserve">I nostri Classici</t>
  </si>
  <si>
    <r>
      <rPr>
        <sz val="14"/>
        <color rgb="FFFFFFFF"/>
        <rFont val="Arial"/>
        <family val="2"/>
      </rPr>
      <t xml:space="preserve">Miscela</t>
    </r>
    <r>
      <rPr>
        <b val="true"/>
        <sz val="14"/>
        <color rgb="FFFFFFFF"/>
        <rFont val="Arial"/>
        <family val="2"/>
      </rPr>
      <t xml:space="preserve"> FUERTE
</t>
    </r>
    <r>
      <rPr>
        <sz val="12"/>
        <color rgb="FFFFFFFF"/>
        <rFont val="Arial"/>
        <family val="2"/>
      </rPr>
      <t xml:space="preserve">20% Arabica - 80% Robusta
Tostatura medio-scura</t>
    </r>
  </si>
  <si>
    <t xml:space="preserve">Macinato per moka – 250g</t>
  </si>
  <si>
    <t xml:space="preserve">Macinato per espresso – 250g</t>
  </si>
  <si>
    <t xml:space="preserve">In chicchi – 250g</t>
  </si>
  <si>
    <t xml:space="preserve">In chicchi – 1kg</t>
  </si>
  <si>
    <r>
      <rPr>
        <sz val="14"/>
        <rFont val="Arial"/>
        <family val="2"/>
      </rPr>
      <t xml:space="preserve">Miscela</t>
    </r>
    <r>
      <rPr>
        <b val="true"/>
        <sz val="14"/>
        <rFont val="Arial"/>
        <family val="2"/>
      </rPr>
      <t xml:space="preserve"> DRUPAROSSA
</t>
    </r>
    <r>
      <rPr>
        <sz val="12"/>
        <rFont val="Arial"/>
        <family val="2"/>
      </rPr>
      <t xml:space="preserve">60% Arabica – 40% Robusta
Tostatura media</t>
    </r>
  </si>
  <si>
    <t xml:space="preserve">Macinato per moka – 1kg </t>
  </si>
  <si>
    <r>
      <rPr>
        <sz val="14"/>
        <rFont val="Arial"/>
        <family val="2"/>
      </rPr>
      <t xml:space="preserve">Miscela </t>
    </r>
    <r>
      <rPr>
        <b val="true"/>
        <sz val="14"/>
        <rFont val="Arial"/>
        <family val="2"/>
      </rPr>
      <t xml:space="preserve">ALTURAS
</t>
    </r>
    <r>
      <rPr>
        <sz val="12"/>
        <rFont val="Arial"/>
        <family val="2"/>
      </rPr>
      <t xml:space="preserve">100% Arabica
Tostatura medio-chiara</t>
    </r>
  </si>
  <si>
    <r>
      <rPr>
        <b val="true"/>
        <sz val="14"/>
        <rFont val="Arial"/>
        <family val="2"/>
      </rPr>
      <t xml:space="preserve">DURITO
</t>
    </r>
    <r>
      <rPr>
        <sz val="12"/>
        <rFont val="Arial"/>
        <family val="2"/>
      </rPr>
      <t xml:space="preserve">Monorigine Messico Zapatista
100% Arabica 
Tostatura medio-chiara</t>
    </r>
  </si>
  <si>
    <r>
      <rPr>
        <b val="true"/>
        <sz val="14"/>
        <rFont val="Arial"/>
        <family val="2"/>
      </rPr>
      <t xml:space="preserve">COLOMBIA
</t>
    </r>
    <r>
      <rPr>
        <sz val="12"/>
        <rFont val="Arial"/>
        <family val="2"/>
      </rPr>
      <t xml:space="preserve"> Monorigine Colombia
100% Arabica
Tostatura medio-chiara</t>
    </r>
  </si>
  <si>
    <t xml:space="preserve">Monorigine Speciale</t>
  </si>
  <si>
    <r>
      <rPr>
        <b val="true"/>
        <sz val="14"/>
        <rFont val="Arial"/>
        <family val="2"/>
      </rPr>
      <t xml:space="preserve">CHIAPAS
</t>
    </r>
    <r>
      <rPr>
        <sz val="12"/>
        <rFont val="Arial"/>
        <family val="2"/>
      </rPr>
      <t xml:space="preserve">Metodo di lavorazione: lavato
100% Arabica
Tostatura chiara per moka e filtro</t>
    </r>
  </si>
  <si>
    <t xml:space="preserve">Macinato per filtro – 250g</t>
  </si>
  <si>
    <r>
      <rPr>
        <b val="true"/>
        <sz val="14"/>
        <rFont val="Arial"/>
        <family val="2"/>
      </rPr>
      <t xml:space="preserve">CAUCA LAVATO
</t>
    </r>
    <r>
      <rPr>
        <sz val="12"/>
        <rFont val="Arial"/>
        <family val="2"/>
      </rPr>
      <t xml:space="preserve">Metodo di lavorazione: lavato
100% Arabica
Tostatura chiara per moka e filtro</t>
    </r>
  </si>
  <si>
    <r>
      <rPr>
        <b val="true"/>
        <sz val="14"/>
        <rFont val="Arial"/>
        <family val="2"/>
      </rPr>
      <t xml:space="preserve">COLOMBIA</t>
    </r>
    <r>
      <rPr>
        <sz val="10"/>
        <rFont val="Arial"/>
        <family val="2"/>
      </rPr>
      <t xml:space="preserve"> Monorigine [100% Arabica] </t>
    </r>
    <r>
      <rPr>
        <b val="true"/>
        <sz val="10"/>
        <rFont val="Arial"/>
        <family val="2"/>
      </rPr>
      <t xml:space="preserve">Tostatura medio-chiara per MOKA ed ESPRESSO</t>
    </r>
  </si>
  <si>
    <r>
      <rPr>
        <b val="true"/>
        <sz val="14"/>
        <rFont val="Arial"/>
        <family val="2"/>
      </rPr>
      <t xml:space="preserve">DECA DURITO </t>
    </r>
    <r>
      <rPr>
        <sz val="10"/>
        <rFont val="Arial"/>
        <family val="2"/>
      </rPr>
      <t xml:space="preserve">Messico Zapatista Decaffeinato a CO2 [100% Arabica] Tostatura media</t>
    </r>
  </si>
  <si>
    <r>
      <rPr>
        <b val="true"/>
        <sz val="14"/>
        <rFont val="Arial"/>
        <family val="2"/>
      </rPr>
      <t xml:space="preserve">ETIOPIA LAVATO
</t>
    </r>
    <r>
      <rPr>
        <sz val="12"/>
        <rFont val="Arial"/>
        <family val="2"/>
      </rPr>
      <t xml:space="preserve">Metodo di lavorazione: lavato
100% Arabica
Tostatura chiara 
Per moka e filtro</t>
    </r>
  </si>
  <si>
    <r>
      <rPr>
        <sz val="14"/>
        <rFont val="Arial"/>
        <family val="2"/>
      </rPr>
      <t xml:space="preserve">Miscela</t>
    </r>
    <r>
      <rPr>
        <b val="true"/>
        <sz val="14"/>
        <rFont val="Arial"/>
        <family val="2"/>
      </rPr>
      <t xml:space="preserve"> DRUPAROSSA</t>
    </r>
    <r>
      <rPr>
        <sz val="10"/>
        <rFont val="Arial"/>
        <family val="2"/>
      </rPr>
      <t xml:space="preserve"> [65% Arabica - 35% Robusta] Tostatura media</t>
    </r>
  </si>
  <si>
    <r>
      <rPr>
        <sz val="14"/>
        <rFont val="Arial"/>
        <family val="2"/>
      </rPr>
      <t xml:space="preserve">Miscela </t>
    </r>
    <r>
      <rPr>
        <b val="true"/>
        <sz val="14"/>
        <rFont val="Arial"/>
        <family val="2"/>
      </rPr>
      <t xml:space="preserve">ALTURAS </t>
    </r>
    <r>
      <rPr>
        <sz val="10"/>
        <rFont val="Arial"/>
        <family val="2"/>
      </rPr>
      <t xml:space="preserve">[100% Arabica] Tostatura medio-chiara</t>
    </r>
  </si>
  <si>
    <r>
      <rPr>
        <b val="true"/>
        <sz val="14"/>
        <rFont val="Arial"/>
        <family val="2"/>
      </rPr>
      <t xml:space="preserve">ETIOPIA NATURALE
</t>
    </r>
    <r>
      <rPr>
        <sz val="12"/>
        <rFont val="Arial"/>
        <family val="2"/>
      </rPr>
      <t xml:space="preserve">Metodo di lavorazione: naturale
100% Arabica
Tostatura:
chiara per moka e filtro
medio-chiara per espresso</t>
    </r>
  </si>
  <si>
    <t xml:space="preserve">Macinato per espresso - 250g</t>
  </si>
  <si>
    <r>
      <rPr>
        <b val="true"/>
        <sz val="14"/>
        <rFont val="Arial"/>
        <family val="2"/>
      </rPr>
      <t xml:space="preserve">CAUCA HONEY
</t>
    </r>
    <r>
      <rPr>
        <sz val="12"/>
        <rFont val="Arial"/>
        <family val="2"/>
      </rPr>
      <t xml:space="preserve">Metodo di lavorazione: honey
100% Arabica
Tostatura medio-chiara 
Per moka ed espresso</t>
    </r>
  </si>
  <si>
    <r>
      <rPr>
        <b val="true"/>
        <sz val="14"/>
        <rFont val="Arial"/>
        <family val="2"/>
      </rPr>
      <t xml:space="preserve">COLOMBIA</t>
    </r>
    <r>
      <rPr>
        <sz val="10"/>
        <rFont val="Arial"/>
        <family val="2"/>
      </rPr>
      <t xml:space="preserve"> Monorigine [100% Arabica] Tostatura medio-chiara</t>
    </r>
  </si>
  <si>
    <r>
      <rPr>
        <b val="true"/>
        <sz val="14"/>
        <rFont val="Arial"/>
        <family val="2"/>
      </rPr>
      <t xml:space="preserve">SUMATRA
</t>
    </r>
    <r>
      <rPr>
        <sz val="12"/>
        <rFont val="Arial"/>
        <family val="2"/>
      </rPr>
      <t xml:space="preserve">Metodo di lavorazione: wet hulled
100% Arabica
Tostatura medio-chiara 
Per moka ed espresso</t>
    </r>
  </si>
  <si>
    <r>
      <rPr>
        <b val="true"/>
        <sz val="14"/>
        <rFont val="Arial"/>
        <family val="2"/>
      </rPr>
      <t xml:space="preserve">DECA COLOMBIA
</t>
    </r>
    <r>
      <rPr>
        <sz val="12"/>
        <rFont val="Arial"/>
        <family val="2"/>
      </rPr>
      <t xml:space="preserve">Monorigine Colombia
100% Arabica 
Decaffeinato a CO2
Tostatura medio-chiara</t>
    </r>
  </si>
  <si>
    <t xml:space="preserve">Confezione REGALO</t>
  </si>
  <si>
    <t xml:space="preserve">Macinato per moka 
250g
 in confezione
 di juta riciclata</t>
  </si>
  <si>
    <t xml:space="preserve">Miscela FUERTE</t>
  </si>
  <si>
    <t xml:space="preserve">Miscela DRUPAROSSA</t>
  </si>
  <si>
    <t xml:space="preserve">Miscela ALTURAS</t>
  </si>
  <si>
    <t xml:space="preserve">Monorigine DURITO</t>
  </si>
  <si>
    <t xml:space="preserve">Monorigine COLOMBIA</t>
  </si>
  <si>
    <t xml:space="preserve">Spedizione:
[Gratuita sopra i 120 €]</t>
  </si>
  <si>
    <t xml:space="preserve">Totale kg:</t>
  </si>
  <si>
    <t xml:space="preserve">Totale:</t>
  </si>
  <si>
    <t xml:space="preserve">Riepilogo prodotti richiesti</t>
  </si>
  <si>
    <t xml:space="preserve">La Libertaria</t>
  </si>
  <si>
    <t xml:space="preserve">Data:</t>
  </si>
  <si>
    <t xml:space="preserve"> Torrefazione Artigianale Autogestita</t>
  </si>
  <si>
    <t xml:space="preserve"> Destinatario:</t>
  </si>
  <si>
    <r>
      <rPr>
        <b val="true"/>
        <sz val="13"/>
        <color rgb="FF000000"/>
        <rFont val="Arial"/>
        <family val="2"/>
      </rPr>
      <t xml:space="preserve">www.lalibertaria.org</t>
    </r>
    <r>
      <rPr>
        <sz val="13"/>
        <color rgb="FF000000"/>
        <rFont val="Arial"/>
        <family val="2"/>
      </rPr>
      <t xml:space="preserve"> </t>
    </r>
  </si>
  <si>
    <t xml:space="preserve"> </t>
  </si>
  <si>
    <t xml:space="preserve">Cooperativa La Libertaria
P.IVA e C.F. 03940400132
Sede operativa: 
Via E.Monti 23 – 23851 Galbiate </t>
  </si>
  <si>
    <t xml:space="preserve">Nome Articolo</t>
  </si>
  <si>
    <t xml:space="preserve">U.M.</t>
  </si>
  <si>
    <t xml:space="preserve">Qta</t>
  </si>
  <si>
    <t xml:space="preserve">Prezzo</t>
  </si>
  <si>
    <r>
      <rPr>
        <b val="true"/>
        <sz val="10"/>
        <color rgb="FF000000"/>
        <rFont val="Arial"/>
        <family val="2"/>
      </rPr>
      <t xml:space="preserve">Importo
</t>
    </r>
    <r>
      <rPr>
        <b val="true"/>
        <sz val="7"/>
        <color rgb="FF000000"/>
        <rFont val="Calibri"/>
        <family val="2"/>
      </rPr>
      <t xml:space="preserve">(IVA inclusa)</t>
    </r>
  </si>
  <si>
    <t xml:space="preserve">CAMPESINO – zucchero di canna confezione da 500g</t>
  </si>
  <si>
    <t xml:space="preserve">pz.</t>
  </si>
  <si>
    <t xml:space="preserve">CAMPESINO – zucchero di canna confezione da 1kg</t>
  </si>
  <si>
    <t xml:space="preserve">CAMPESINO – zucchero di canna confezione da 5kg</t>
  </si>
  <si>
    <t xml:space="preserve">T-shirt con logo La Libertaria/Colombia – taglia S</t>
  </si>
  <si>
    <t xml:space="preserve">T-shirt con logo La Libertaria/Colombia – taglia M</t>
  </si>
  <si>
    <t xml:space="preserve">T-shirt con logo La Libertaria/Colombia – taglia L</t>
  </si>
  <si>
    <t xml:space="preserve">Tazzina espresso La Libertaria – set da 6 pezzi</t>
  </si>
  <si>
    <t xml:space="preserve">Tazza cappuccio La Libertaria – set da 6 pezzi</t>
  </si>
  <si>
    <t xml:space="preserve">Tazza MUG La Libertaria NostraPatriaèilMondoIntero</t>
  </si>
  <si>
    <t xml:space="preserve">Sacco di juta - 70x100cm</t>
  </si>
  <si>
    <t xml:space="preserve">Borsa in cotone con logo La Libertaria/Durito</t>
  </si>
  <si>
    <t xml:space="preserve">FUERTE - macinato moka 250g</t>
  </si>
  <si>
    <t xml:space="preserve">FUERTE - macinato espresso 250g</t>
  </si>
  <si>
    <t xml:space="preserve">FUERTE - chicchi 250g</t>
  </si>
  <si>
    <t xml:space="preserve">FUERTE - chicchi 1kg </t>
  </si>
  <si>
    <t xml:space="preserve">DRUPAROSSA - macinato moka 250g</t>
  </si>
  <si>
    <t xml:space="preserve">DRUPAROSSA - macinato espresso 250g</t>
  </si>
  <si>
    <t xml:space="preserve">DRUPAROSSA - macinato moka 1kg</t>
  </si>
  <si>
    <t xml:space="preserve">DRUPAROSSA - chicchi 250g</t>
  </si>
  <si>
    <t xml:space="preserve">DRUPAROSSA - chicchi 1kg</t>
  </si>
  <si>
    <t xml:space="preserve">ALTURAS - macinato moka 250g</t>
  </si>
  <si>
    <t xml:space="preserve">ALTURAS - macinato espresso 250g</t>
  </si>
  <si>
    <t xml:space="preserve">ALTURAS - chicchi 250g</t>
  </si>
  <si>
    <t xml:space="preserve">ALTURAS - chicchi 1kg</t>
  </si>
  <si>
    <t xml:space="preserve">DURITO - macinato moka 250g</t>
  </si>
  <si>
    <t xml:space="preserve">DURITO - macinato espresso 250g</t>
  </si>
  <si>
    <t xml:space="preserve">DURITO - chicchi 1kg</t>
  </si>
  <si>
    <t xml:space="preserve">COLOMBIA - macinato moka 250g</t>
  </si>
  <si>
    <t xml:space="preserve">COLOMBIA - macinato espresso 250g</t>
  </si>
  <si>
    <t xml:space="preserve">COLOMBIA - chicchi 1kg</t>
  </si>
  <si>
    <t xml:space="preserve">CHIAPAS - macinato moka 250g</t>
  </si>
  <si>
    <t xml:space="preserve">CHIAPAS - macinato filtro 250g</t>
  </si>
  <si>
    <t xml:space="preserve">CHIAPAS - chicchi 250g</t>
  </si>
  <si>
    <t xml:space="preserve">CAUCA lavato -  macinato moka 250g</t>
  </si>
  <si>
    <t xml:space="preserve">CAUCA lavato - macinato filtro 250g</t>
  </si>
  <si>
    <t xml:space="preserve">CAUCA lavato - chicchi 250g</t>
  </si>
  <si>
    <t xml:space="preserve">ETIOPIA lavato -  macinato moka 250g</t>
  </si>
  <si>
    <t xml:space="preserve">ETIOPIA lavato - macinato filtro 250g</t>
  </si>
  <si>
    <t xml:space="preserve">ETIOPIA lavato - chicchi 250g</t>
  </si>
  <si>
    <t xml:space="preserve">ETIOPIA lavato - chicchi 1kg</t>
  </si>
  <si>
    <t xml:space="preserve">ETIOPIA naturale -  macinato moka 250g</t>
  </si>
  <si>
    <t xml:space="preserve">ETIOPIA naturale - macinato filtro 250g</t>
  </si>
  <si>
    <t xml:space="preserve">ETIOPIA naturale - macinato espresso 250g</t>
  </si>
  <si>
    <t xml:space="preserve">ETIOPIA naturale - chicchi 250g</t>
  </si>
  <si>
    <t xml:space="preserve">ETIOPIA naturale - chicchi 1kg</t>
  </si>
  <si>
    <t xml:space="preserve">CAUCA  honey -  macinato moka 250g</t>
  </si>
  <si>
    <t xml:space="preserve">CAUCA  honey - macinato espresso 250g</t>
  </si>
  <si>
    <t xml:space="preserve">CAUCA  honey - chicchi 250g</t>
  </si>
  <si>
    <t xml:space="preserve">CAUCA  honey - chicchi 1kg</t>
  </si>
  <si>
    <t xml:space="preserve">SUMATRA – macinato moka 250g</t>
  </si>
  <si>
    <t xml:space="preserve">SUMATRA - macinato espresso 250g</t>
  </si>
  <si>
    <t xml:space="preserve">SUMATRA - chicchi 250g</t>
  </si>
  <si>
    <t xml:space="preserve">SUMATRA - chicchi 1kg</t>
  </si>
  <si>
    <t xml:space="preserve">DECA COLOMBIA - macinato moka 250g</t>
  </si>
  <si>
    <t xml:space="preserve">DECA COLOMBIA - macinato espresso 250g</t>
  </si>
  <si>
    <t xml:space="preserve">DECA COLOMBIA - chicchi 250g</t>
  </si>
  <si>
    <t xml:space="preserve">DECA COLOMBIA - chicchi 1kg</t>
  </si>
  <si>
    <t xml:space="preserve">FUERTE - macinato moka 250g - confezione regalo</t>
  </si>
  <si>
    <t xml:space="preserve">DRUPAROSSA - macinato moka 250g - confezione regalo</t>
  </si>
  <si>
    <t xml:space="preserve">ALTURAS - macinato moka 250g - confezione regalo</t>
  </si>
  <si>
    <t xml:space="preserve">DURITO - macinato moka 250g - confezione regalo</t>
  </si>
  <si>
    <t xml:space="preserve">COLOMBIA - macinato moka 250g - confezione regalo</t>
  </si>
  <si>
    <t xml:space="preserve">Totale caffè torrefatto</t>
  </si>
  <si>
    <t xml:space="preserve">kg</t>
  </si>
  <si>
    <t xml:space="preserve">Totale zucchero</t>
  </si>
  <si>
    <t xml:space="preserve">Altro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</si>
</sst>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€-410]\ #,##0.00;[RED]\-[$€-410]\ #,##0.00"/>
    <numFmt numFmtId="166" formatCode="@"/>
    <numFmt numFmtId="167" formatCode="#,##0.00"/>
    <numFmt numFmtId="168" formatCode="0%"/>
    <numFmt numFmtId="169" formatCode="dd/mm/yyyy"/>
    <numFmt numFmtId="170" formatCode="0"/>
    <numFmt numFmtId="171" formatCode="[$€]\ #,##0.00\ ;\-[$€]\ #,##0.00\ ;[$€]&quot; -&quot;#\ ;@\ "/>
    <numFmt numFmtId="172" formatCode="[$€-410]\ #,##0.00;\-[$€-410]\ #,##0.00"/>
    <numFmt numFmtId="173" formatCode="&quot;€ &quot;#,##0.00"/>
    <numFmt numFmtId="174" formatCode="0.00%"/>
    <numFmt numFmtId="175" formatCode="0.00"/>
  </numFmts>
  <fonts count="4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2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0"/>
      <color rgb="FFFFFFFF"/>
      <name val="Arial"/>
      <family val="2"/>
    </font>
    <font>
      <sz val="10"/>
      <color rgb="FFFFF5CE"/>
      <name val="Arial"/>
      <family val="2"/>
    </font>
    <font>
      <sz val="11"/>
      <name val="Arial"/>
      <family val="2"/>
    </font>
    <font>
      <sz val="14"/>
      <color rgb="FFFFFFFF"/>
      <name val="Arial"/>
      <family val="2"/>
    </font>
    <font>
      <b val="true"/>
      <sz val="14"/>
      <color rgb="FFFFFFFF"/>
      <name val="Arial"/>
      <family val="2"/>
    </font>
    <font>
      <sz val="12"/>
      <color rgb="FFFFFFFF"/>
      <name val="Arial"/>
      <family val="2"/>
    </font>
    <font>
      <sz val="14"/>
      <name val="Arial"/>
      <family val="2"/>
    </font>
    <font>
      <sz val="10"/>
      <color rgb="FFFF4000"/>
      <name val="Arial"/>
      <family val="2"/>
    </font>
    <font>
      <sz val="10"/>
      <color rgb="FFAFD095"/>
      <name val="Arial"/>
      <family val="2"/>
    </font>
    <font>
      <sz val="10"/>
      <color rgb="FFFFE994"/>
      <name val="Arial"/>
      <family val="2"/>
    </font>
    <font>
      <sz val="10"/>
      <color rgb="FFDDE8CB"/>
      <name val="Arial"/>
      <family val="2"/>
    </font>
    <font>
      <sz val="10"/>
      <color rgb="FFE0C2CD"/>
      <name val="Arial"/>
      <family val="2"/>
    </font>
    <font>
      <sz val="10"/>
      <color rgb="FFF6F9D4"/>
      <name val="Arial"/>
      <family val="2"/>
    </font>
    <font>
      <sz val="10"/>
      <color rgb="FFFFDBB6"/>
      <name val="Arial"/>
      <family val="2"/>
    </font>
    <font>
      <sz val="10"/>
      <color rgb="FFE8A202"/>
      <name val="Arial"/>
      <family val="2"/>
    </font>
    <font>
      <sz val="10"/>
      <color rgb="FFB4C7DC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  <font>
      <b val="true"/>
      <sz val="32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3"/>
      <color rgb="FF000000"/>
      <name val="Arial"/>
      <family val="2"/>
    </font>
    <font>
      <sz val="13"/>
      <color rgb="FF000000"/>
      <name val="Arial"/>
      <family val="2"/>
    </font>
    <font>
      <i val="true"/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7"/>
      <color rgb="FF000000"/>
      <name val="Calibri"/>
      <family val="2"/>
    </font>
    <font>
      <sz val="6"/>
      <color rgb="FF000000"/>
      <name val="Arial"/>
      <family val="2"/>
    </font>
    <font>
      <sz val="11"/>
      <color rgb="FF333333"/>
      <name val="Calibri"/>
      <family val="2"/>
    </font>
    <font>
      <i val="true"/>
      <sz val="9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7B59"/>
        <bgColor rgb="FFE8A202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F6F9D4"/>
      </patternFill>
    </fill>
    <fill>
      <patternFill patternType="solid">
        <fgColor rgb="FFFFD8CE"/>
        <bgColor rgb="FFFFDBB6"/>
      </patternFill>
    </fill>
    <fill>
      <patternFill patternType="solid">
        <fgColor rgb="FFFFF5CE"/>
        <bgColor rgb="FFF6F9D4"/>
      </patternFill>
    </fill>
    <fill>
      <patternFill patternType="solid">
        <fgColor rgb="FFFF4000"/>
        <bgColor rgb="FFFF0000"/>
      </patternFill>
    </fill>
    <fill>
      <patternFill patternType="solid">
        <fgColor rgb="FFAFD095"/>
        <bgColor rgb="FFC0C0C0"/>
      </patternFill>
    </fill>
    <fill>
      <patternFill patternType="solid">
        <fgColor rgb="FFFFE994"/>
        <bgColor rgb="FFFFDBB6"/>
      </patternFill>
    </fill>
    <fill>
      <patternFill patternType="solid">
        <fgColor rgb="FFDDE8CB"/>
        <bgColor rgb="FFF6F9D4"/>
      </patternFill>
    </fill>
    <fill>
      <patternFill patternType="solid">
        <fgColor rgb="FFE0C2CD"/>
        <bgColor rgb="FFC0C0C0"/>
      </patternFill>
    </fill>
    <fill>
      <patternFill patternType="solid">
        <fgColor rgb="FFF6F9D4"/>
        <bgColor rgb="FFFFF5CE"/>
      </patternFill>
    </fill>
    <fill>
      <patternFill patternType="solid">
        <fgColor rgb="FFFFDBB6"/>
        <bgColor rgb="FFFFD8CE"/>
      </patternFill>
    </fill>
    <fill>
      <patternFill patternType="solid">
        <fgColor rgb="FFE8A202"/>
        <bgColor rgb="FFFFCC00"/>
      </patternFill>
    </fill>
    <fill>
      <patternFill patternType="solid">
        <fgColor rgb="FFB4C7DC"/>
        <bgColor rgb="FFC0C0C0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>
        <color rgb="FFBFBFBF"/>
      </top>
      <bottom style="hair">
        <color rgb="FFBFBFBF"/>
      </bottom>
      <diagonal/>
    </border>
    <border diagonalUp="false" diagonalDown="false">
      <left style="hair"/>
      <right style="hair">
        <color rgb="FFBFBFBF"/>
      </right>
      <top style="hair">
        <color rgb="FFBFBFBF"/>
      </top>
      <bottom style="hair"/>
      <diagonal/>
    </border>
    <border diagonalUp="false" diagonalDown="false">
      <left style="hair">
        <color rgb="FFBFBFBF"/>
      </left>
      <right style="hair"/>
      <top style="hair">
        <color rgb="FFBFBFBF"/>
      </top>
      <bottom style="hair"/>
      <diagonal/>
    </border>
    <border diagonalUp="false" diagonalDown="false">
      <left/>
      <right/>
      <top/>
      <bottom style="hair">
        <color rgb="FFC0C0C0"/>
      </bottom>
      <diagonal/>
    </border>
    <border diagonalUp="false" diagonalDown="false">
      <left style="hair"/>
      <right/>
      <top style="hair"/>
      <bottom style="hair">
        <color rgb="FFC0C0C0"/>
      </bottom>
      <diagonal/>
    </border>
    <border diagonalUp="false" diagonalDown="false">
      <left/>
      <right/>
      <top style="hair"/>
      <bottom style="hair">
        <color rgb="FFC0C0C0"/>
      </bottom>
      <diagonal/>
    </border>
    <border diagonalUp="false" diagonalDown="false">
      <left style="hair">
        <color rgb="FFC0C0C0"/>
      </left>
      <right style="hair">
        <color rgb="FFC0C0C0"/>
      </right>
      <top style="hair"/>
      <bottom style="hair">
        <color rgb="FFC0C0C0"/>
      </bottom>
      <diagonal/>
    </border>
    <border diagonalUp="false" diagonalDown="false">
      <left style="hair">
        <color rgb="FFC0C0C0"/>
      </left>
      <right/>
      <top style="hair"/>
      <bottom/>
      <diagonal/>
    </border>
    <border diagonalUp="false" diagonalDown="false">
      <left style="hair"/>
      <right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hair">
        <color rgb="FFC0C0C0"/>
      </top>
      <bottom style="hair">
        <color rgb="FFC0C0C0"/>
      </bottom>
      <diagonal/>
    </border>
    <border diagonalUp="false" diagonalDown="false"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 diagonalUp="false" diagonalDown="false">
      <left style="hair">
        <color rgb="FFC0C0C0"/>
      </left>
      <right/>
      <top style="hair">
        <color rgb="FFC0C0C0"/>
      </top>
      <bottom style="hair">
        <color rgb="FFC0C0C0"/>
      </bottom>
      <diagonal/>
    </border>
    <border diagonalUp="false" diagonalDown="false">
      <left style="hair">
        <color rgb="FFC0C0C0"/>
      </left>
      <right/>
      <top style="hair">
        <color rgb="FFC0C0C0"/>
      </top>
      <bottom/>
      <diagonal/>
    </border>
    <border diagonalUp="false" diagonalDown="false">
      <left style="hair"/>
      <right/>
      <top style="hair">
        <color rgb="FFC0C0C0"/>
      </top>
      <bottom style="hair"/>
      <diagonal/>
    </border>
    <border diagonalUp="false" diagonalDown="false">
      <left/>
      <right/>
      <top style="hair">
        <color rgb="FFC0C0C0"/>
      </top>
      <bottom style="hair"/>
      <diagonal/>
    </border>
    <border diagonalUp="false" diagonalDown="false">
      <left style="hair">
        <color rgb="FFC0C0C0"/>
      </left>
      <right style="hair">
        <color rgb="FFC0C0C0"/>
      </right>
      <top style="hair">
        <color rgb="FFC0C0C0"/>
      </top>
      <bottom style="hair"/>
      <diagonal/>
    </border>
    <border diagonalUp="false" diagonalDown="false">
      <left style="hair">
        <color rgb="FFC0C0C0"/>
      </left>
      <right/>
      <top style="hair">
        <color rgb="FFC0C0C0"/>
      </top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71" fontId="43" fillId="0" borderId="0" applyFont="true" applyBorder="true" applyAlignment="true" applyProtection="false">
      <alignment horizontal="general" vertical="bottom" textRotation="0" wrapText="false" indent="0" shrinkToFit="false"/>
    </xf>
  </cellStyleXfs>
  <cellXfs count="1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2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5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4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5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6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4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6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6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3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7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7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8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4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4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9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10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1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1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1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1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11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1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2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12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1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3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1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1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4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14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1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5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15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2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1" fillId="3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32" fillId="4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2" fillId="4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2" fillId="4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4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3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4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34" fillId="4" borderId="2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4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4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5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4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4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4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4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4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7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4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4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4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4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4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4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4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9" fillId="4" borderId="3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4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8" fillId="4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38" fillId="4" borderId="3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38" fillId="4" borderId="3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38" fillId="4" borderId="3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32" fillId="4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4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4" borderId="3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4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4" borderId="3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32" fillId="4" borderId="4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4" fillId="4" borderId="3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4" fillId="4" borderId="3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9" fillId="4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4" borderId="3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4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9" fillId="4" borderId="3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4" borderId="3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9" fillId="4" borderId="3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4" borderId="3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9" fillId="4" borderId="3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2" fillId="4" borderId="3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32" fillId="4" borderId="3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32" fillId="4" borderId="3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32" fillId="4" borderId="3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8" fillId="4" borderId="3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9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4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32" fillId="4" borderId="2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4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6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36" fillId="4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4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6" fillId="4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4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5" fontId="37" fillId="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37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5" fillId="4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2" fontId="35" fillId="4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4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_BuiltIn_Testo descrittivo" xfId="20"/>
  </cellStyles>
  <dxfs count="2"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FFF5CE"/>
      <rgbColor rgb="FF660066"/>
      <rgbColor rgb="FFFF7B59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D8CE"/>
      <rgbColor rgb="FFDDE8CB"/>
      <rgbColor rgb="FFFFE994"/>
      <rgbColor rgb="FFBFBFBF"/>
      <rgbColor rgb="FFE0C2CD"/>
      <rgbColor rgb="FFCC99FF"/>
      <rgbColor rgb="FFFFDBB6"/>
      <rgbColor rgb="FF3366FF"/>
      <rgbColor rgb="FF33CCCC"/>
      <rgbColor rgb="FF99CC00"/>
      <rgbColor rgb="FFFFCC00"/>
      <rgbColor rgb="FFE8A202"/>
      <rgbColor rgb="FFFF4000"/>
      <rgbColor rgb="FF666699"/>
      <rgbColor rgb="FFAFD09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M91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7" ySplit="2" topLeftCell="H3" activePane="bottomRight" state="frozen"/>
      <selection pane="topLeft" activeCell="A1" activeCellId="0" sqref="A1"/>
      <selection pane="topRight" activeCell="H1" activeCellId="0" sqref="H1"/>
      <selection pane="bottomLeft" activeCell="A3" activeCellId="0" sqref="A3"/>
      <selection pane="bottomRight" activeCell="B8" activeCellId="0" sqref="B8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16.77"/>
    <col collapsed="false" customWidth="true" hidden="false" outlineLevel="0" max="2" min="2" style="0" width="14.53"/>
    <col collapsed="false" customWidth="true" hidden="false" outlineLevel="0" max="3" min="3" style="0" width="17.81"/>
    <col collapsed="false" customWidth="true" hidden="false" outlineLevel="0" max="4" min="4" style="0" width="11.26"/>
    <col collapsed="false" customWidth="true" hidden="false" outlineLevel="0" max="5" min="5" style="0" width="2.88"/>
    <col collapsed="false" customWidth="true" hidden="false" outlineLevel="0" max="6" min="6" style="0" width="13.49"/>
    <col collapsed="false" customWidth="true" hidden="false" outlineLevel="0" max="7" min="7" style="0" width="11.39"/>
    <col collapsed="false" customWidth="true" hidden="false" outlineLevel="0" max="8" min="8" style="0" width="10.6"/>
    <col collapsed="false" customWidth="true" hidden="false" outlineLevel="0" max="9" min="9" style="0" width="12.39"/>
  </cols>
  <sheetData>
    <row r="1" customFormat="false" ht="20.3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8.35" hidden="false" customHeight="true" outlineLevel="0" collapsed="false">
      <c r="A2" s="1"/>
      <c r="B2" s="1"/>
      <c r="C2" s="1"/>
      <c r="D2" s="1"/>
      <c r="E2" s="1"/>
      <c r="F2" s="1"/>
      <c r="G2" s="1"/>
      <c r="H2" s="2"/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  <c r="AB2" s="3" t="s">
        <v>1</v>
      </c>
      <c r="AC2" s="3" t="s">
        <v>1</v>
      </c>
      <c r="AD2" s="3" t="s">
        <v>1</v>
      </c>
      <c r="AE2" s="3" t="s">
        <v>1</v>
      </c>
      <c r="AF2" s="3" t="s">
        <v>1</v>
      </c>
      <c r="AG2" s="3" t="s">
        <v>1</v>
      </c>
      <c r="AH2" s="2"/>
      <c r="AI2" s="2"/>
      <c r="AJ2" s="2"/>
    </row>
    <row r="3" customFormat="false" ht="28.35" hidden="false" customHeight="true" outlineLevel="0" collapsed="false">
      <c r="A3" s="4" t="s">
        <v>2</v>
      </c>
      <c r="B3" s="4"/>
      <c r="C3" s="5" t="s">
        <v>3</v>
      </c>
      <c r="D3" s="1"/>
      <c r="E3" s="1"/>
      <c r="F3" s="1"/>
      <c r="G3" s="1"/>
      <c r="H3" s="6" t="s">
        <v>4</v>
      </c>
      <c r="I3" s="7" t="n">
        <f aca="false">SUMPRODUCT(I14:I83,$F14:$F83)</f>
        <v>0</v>
      </c>
      <c r="J3" s="7" t="n">
        <f aca="false">SUMPRODUCT(J14:J83,$F14:$F83)</f>
        <v>0</v>
      </c>
      <c r="K3" s="7" t="n">
        <f aca="false">SUMPRODUCT(K14:K83,$F14:$F83)</f>
        <v>0</v>
      </c>
      <c r="L3" s="7" t="n">
        <f aca="false">SUMPRODUCT(L14:L83,$F14:$F83)</f>
        <v>0</v>
      </c>
      <c r="M3" s="7" t="n">
        <f aca="false">SUMPRODUCT(M14:M83,$F14:$F83)</f>
        <v>0</v>
      </c>
      <c r="N3" s="7" t="n">
        <f aca="false">SUMPRODUCT(N14:N83,$F14:$F83)</f>
        <v>0</v>
      </c>
      <c r="O3" s="7" t="n">
        <f aca="false">SUMPRODUCT(O14:O83,$F14:$F83)</f>
        <v>0</v>
      </c>
      <c r="P3" s="7" t="n">
        <f aca="false">SUMPRODUCT(P14:P83,$F14:$F83)</f>
        <v>0</v>
      </c>
      <c r="Q3" s="7" t="n">
        <f aca="false">SUMPRODUCT(Q14:Q83,$F14:$F83)</f>
        <v>0</v>
      </c>
      <c r="R3" s="7" t="n">
        <f aca="false">SUMPRODUCT(R14:R83,$F14:$F83)</f>
        <v>0</v>
      </c>
      <c r="S3" s="7" t="n">
        <f aca="false">SUMPRODUCT(S14:S83,$F14:$F83)</f>
        <v>0</v>
      </c>
      <c r="T3" s="7" t="n">
        <f aca="false">SUMPRODUCT(T14:T83,$F14:$F83)</f>
        <v>0</v>
      </c>
      <c r="U3" s="7" t="n">
        <f aca="false">SUMPRODUCT(U14:U83,$F14:$F83)</f>
        <v>0</v>
      </c>
      <c r="V3" s="7" t="n">
        <f aca="false">SUMPRODUCT(V14:V83,$F14:$F83)</f>
        <v>0</v>
      </c>
      <c r="W3" s="7" t="n">
        <f aca="false">SUMPRODUCT(W14:W83,$F14:$F83)</f>
        <v>0</v>
      </c>
      <c r="X3" s="7" t="n">
        <f aca="false">SUMPRODUCT(X14:X83,$F14:$F83)</f>
        <v>0</v>
      </c>
      <c r="Y3" s="7" t="n">
        <f aca="false">SUMPRODUCT(Y14:Y83,$F14:$F83)</f>
        <v>0</v>
      </c>
      <c r="Z3" s="7" t="n">
        <f aca="false">SUMPRODUCT(Z14:Z83,$F14:$F83)</f>
        <v>0</v>
      </c>
      <c r="AA3" s="7" t="n">
        <f aca="false">SUMPRODUCT(AA14:AA83,$F14:$F83)</f>
        <v>0</v>
      </c>
      <c r="AB3" s="7" t="n">
        <f aca="false">SUMPRODUCT(AB14:AB83,$F14:$F83)</f>
        <v>0</v>
      </c>
      <c r="AC3" s="7" t="n">
        <f aca="false">SUMPRODUCT(AC14:AC83,$F14:$F83)</f>
        <v>0</v>
      </c>
      <c r="AD3" s="7" t="n">
        <f aca="false">SUMPRODUCT(AD14:AD83,$F14:$F83)</f>
        <v>0</v>
      </c>
      <c r="AE3" s="7" t="n">
        <f aca="false">SUMPRODUCT(AE14:AE83,$F14:$F83)</f>
        <v>0</v>
      </c>
      <c r="AF3" s="7" t="n">
        <f aca="false">SUMPRODUCT(AF14:AF83,$F14:$F83)</f>
        <v>0</v>
      </c>
      <c r="AG3" s="7" t="n">
        <f aca="false">SUMPRODUCT(AG14:AG83,$F14:$F83)</f>
        <v>0</v>
      </c>
      <c r="AH3" s="2"/>
      <c r="AI3" s="2"/>
      <c r="AJ3" s="2"/>
    </row>
    <row r="4" customFormat="false" ht="28.35" hidden="false" customHeight="true" outlineLevel="0" collapsed="false">
      <c r="A4" s="8" t="s">
        <v>5</v>
      </c>
      <c r="B4" s="8"/>
      <c r="C4" s="8"/>
      <c r="D4" s="9" t="s">
        <v>6</v>
      </c>
      <c r="E4" s="9"/>
      <c r="F4" s="9"/>
      <c r="G4" s="9"/>
      <c r="H4" s="10" t="s">
        <v>7</v>
      </c>
      <c r="I4" s="11" t="n">
        <f aca="false">IF(I3=0,0,$AJ85*SUMPRODUCT(I14:I83,$F14:$F83)/SUMPRODUCT($G14:$G83,$F14:$F83))+IF($F$87=0,0,$F87*SUMPRODUCT(I14:I83,$F14:$F83)/SUMPRODUCT($G14:$G83,$F14:$F83))</f>
        <v>0</v>
      </c>
      <c r="J4" s="11" t="n">
        <f aca="false">IF(J3=0,0,$AJ85*SUMPRODUCT(J14:J83,$F14:$F83)/SUMPRODUCT($G14:$G83,$F14:$F83))+IF($F$87=0,0,$F87*SUMPRODUCT(J14:J83,$F14:$F83)/SUMPRODUCT($G14:$G83,$F14:$F83))</f>
        <v>0</v>
      </c>
      <c r="K4" s="11" t="n">
        <f aca="false">IF(K3=0,0,$AJ85*SUMPRODUCT(K14:K83,$F14:$F83)/SUMPRODUCT($G14:$G83,$F14:$F83))+IF($F$87=0,0,$F87*SUMPRODUCT(K14:K83,$F14:$F83)/SUMPRODUCT($G14:$G83,$F14:$F83))</f>
        <v>0</v>
      </c>
      <c r="L4" s="11" t="n">
        <f aca="false">IF(L3=0,0,$AJ85*SUMPRODUCT(L14:L83,$F14:$F83)/SUMPRODUCT($G14:$G83,$F14:$F83))+IF($F$87=0,0,$F87*SUMPRODUCT(L14:L83,$F14:$F83)/SUMPRODUCT($G14:$G83,$F14:$F83))</f>
        <v>0</v>
      </c>
      <c r="M4" s="11" t="n">
        <f aca="false">IF(M3=0,0,$AJ85*SUMPRODUCT(M14:M83,$F14:$F83)/SUMPRODUCT($G14:$G83,$F14:$F83))+IF($F$87=0,0,$F87*SUMPRODUCT(M14:M83,$F14:$F83)/SUMPRODUCT($G14:$G83,$F14:$F83))</f>
        <v>0</v>
      </c>
      <c r="N4" s="11" t="n">
        <f aca="false">IF(N3=0,0,$AJ85*SUMPRODUCT(N14:N83,$F14:$F83)/SUMPRODUCT($G14:$G83,$F14:$F83))+IF($F$87=0,0,$F87*SUMPRODUCT(N14:N83,$F14:$F83)/SUMPRODUCT($G14:$G83,$F14:$F83))</f>
        <v>0</v>
      </c>
      <c r="O4" s="11" t="n">
        <f aca="false">IF(O3=0,0,$AJ85*SUMPRODUCT(O14:O83,$F14:$F83)/SUMPRODUCT($G14:$G83,$F14:$F83))+IF($F$87=0,0,$F87*SUMPRODUCT(O14:O83,$F14:$F83)/SUMPRODUCT($G14:$G83,$F14:$F83))</f>
        <v>0</v>
      </c>
      <c r="P4" s="11" t="n">
        <f aca="false">IF(P3=0,0,$AJ85*SUMPRODUCT(P14:P83,$F14:$F83)/SUMPRODUCT($G14:$G83,$F14:$F83))+IF($F$87=0,0,$F87*SUMPRODUCT(P14:P83,$F14:$F83)/SUMPRODUCT($G14:$G83,$F14:$F83))</f>
        <v>0</v>
      </c>
      <c r="Q4" s="11" t="n">
        <f aca="false">IF(Q3=0,0,$AJ85*SUMPRODUCT(Q14:Q83,$F14:$F83)/SUMPRODUCT($G14:$G83,$F14:$F83))+IF($F$87=0,0,$F87*SUMPRODUCT(Q14:Q83,$F14:$F83)/SUMPRODUCT($G14:$G83,$F14:$F83))</f>
        <v>0</v>
      </c>
      <c r="R4" s="11" t="n">
        <f aca="false">IF(R3=0,0,$AJ85*SUMPRODUCT(R14:R83,$F14:$F83)/SUMPRODUCT($G14:$G83,$F14:$F83))+IF($F$87=0,0,$F87*SUMPRODUCT(R14:R83,$F14:$F83)/SUMPRODUCT($G14:$G83,$F14:$F83))</f>
        <v>0</v>
      </c>
      <c r="S4" s="11" t="n">
        <f aca="false">IF(S3=0,0,$AJ85*SUMPRODUCT(S14:S83,$F14:$F83)/SUMPRODUCT($G14:$G83,$F14:$F83))+IF($F$87=0,0,$F87*SUMPRODUCT(S14:S83,$F14:$F83)/SUMPRODUCT($G14:$G83,$F14:$F83))</f>
        <v>0</v>
      </c>
      <c r="T4" s="11" t="n">
        <f aca="false">IF(T3=0,0,$AJ85*SUMPRODUCT(T14:T83,$F14:$F83)/SUMPRODUCT($G14:$G83,$F14:$F83))+IF($F$87=0,0,$F87*SUMPRODUCT(T14:T83,$F14:$F83)/SUMPRODUCT($G14:$G83,$F14:$F83))</f>
        <v>0</v>
      </c>
      <c r="U4" s="11" t="n">
        <f aca="false">IF(U3=0,0,$AJ85*SUMPRODUCT(U14:U83,$F14:$F83)/SUMPRODUCT($G14:$G83,$F14:$F83))+IF($F$87=0,0,$F87*SUMPRODUCT(U14:U83,$F14:$F83)/SUMPRODUCT($G14:$G83,$F14:$F83))</f>
        <v>0</v>
      </c>
      <c r="V4" s="11" t="n">
        <f aca="false">IF(V3=0,0,$AJ85*SUMPRODUCT(V14:V83,$F14:$F83)/SUMPRODUCT($G14:$G83,$F14:$F83))+IF($F$87=0,0,$F87*SUMPRODUCT(V14:V83,$F14:$F83)/SUMPRODUCT($G14:$G83,$F14:$F83))</f>
        <v>0</v>
      </c>
      <c r="W4" s="11" t="n">
        <f aca="false">IF(W3=0,0,$AJ85*SUMPRODUCT(W14:W83,$F14:$F83)/SUMPRODUCT($G14:$G83,$F14:$F83))+IF($F$87=0,0,$F87*SUMPRODUCT(W14:W83,$F14:$F83)/SUMPRODUCT($G14:$G83,$F14:$F83))</f>
        <v>0</v>
      </c>
      <c r="X4" s="11" t="n">
        <f aca="false">IF(X3=0,0,$AJ85*SUMPRODUCT(X14:X83,$F14:$F83)/SUMPRODUCT($G14:$G83,$F14:$F83))+IF($F$87=0,0,$F87*SUMPRODUCT(X14:X83,$F14:$F83)/SUMPRODUCT($G14:$G83,$F14:$F83))</f>
        <v>0</v>
      </c>
      <c r="Y4" s="11" t="n">
        <f aca="false">IF(Y3=0,0,$AJ85*SUMPRODUCT(Y14:Y83,$F14:$F83)/SUMPRODUCT($G14:$G83,$F14:$F83))+IF($F$87=0,0,$F87*SUMPRODUCT(Y14:Y83,$F14:$F83)/SUMPRODUCT($G14:$G83,$F14:$F83))</f>
        <v>0</v>
      </c>
      <c r="Z4" s="11" t="n">
        <f aca="false">IF(Z3=0,0,$AJ85*SUMPRODUCT(Z14:Z83,$F14:$F83)/SUMPRODUCT($G14:$G83,$F14:$F83))+IF($F$87=0,0,$F87*SUMPRODUCT(Z14:Z83,$F14:$F83)/SUMPRODUCT($G14:$G83,$F14:$F83))</f>
        <v>0</v>
      </c>
      <c r="AA4" s="11" t="n">
        <f aca="false">IF(AA3=0,0,$AJ85*SUMPRODUCT(AA14:AA83,$F14:$F83)/SUMPRODUCT($G14:$G83,$F14:$F83))+IF($F$87=0,0,$F87*SUMPRODUCT(AA14:AA83,$F14:$F83)/SUMPRODUCT($G14:$G83,$F14:$F83))</f>
        <v>0</v>
      </c>
      <c r="AB4" s="11" t="n">
        <f aca="false">IF(AB3=0,0,$AJ85*SUMPRODUCT(AB14:AB83,$F14:$F83)/SUMPRODUCT($G14:$G83,$F14:$F83))+IF($F$87=0,0,$F87*SUMPRODUCT(AB14:AB83,$F14:$F83)/SUMPRODUCT($G14:$G83,$F14:$F83))</f>
        <v>0</v>
      </c>
      <c r="AC4" s="11" t="n">
        <f aca="false">IF(AC3=0,0,$AJ85*SUMPRODUCT(AC14:AC83,$F14:$F83)/SUMPRODUCT($G14:$G83,$F14:$F83))+IF($F$87=0,0,$F87*SUMPRODUCT(AC14:AC83,$F14:$F83)/SUMPRODUCT($G14:$G83,$F14:$F83))</f>
        <v>0</v>
      </c>
      <c r="AD4" s="11" t="n">
        <f aca="false">IF(AD3=0,0,$AJ85*SUMPRODUCT(AD14:AD83,$F14:$F83)/SUMPRODUCT($G14:$G83,$F14:$F83))+IF($F$87=0,0,$F87*SUMPRODUCT(AD14:AD83,$F14:$F83)/SUMPRODUCT($G14:$G83,$F14:$F83))</f>
        <v>0</v>
      </c>
      <c r="AE4" s="11" t="n">
        <f aca="false">IF(AE3=0,0,$AJ85*SUMPRODUCT(AE14:AE83,$F14:$F83)/SUMPRODUCT($G14:$G83,$F14:$F83))+IF($F$87=0,0,$F87*SUMPRODUCT(AE14:AE83,$F14:$F83)/SUMPRODUCT($G14:$G83,$F14:$F83))</f>
        <v>0</v>
      </c>
      <c r="AF4" s="11" t="n">
        <f aca="false">IF(AF3=0,0,$AJ85*SUMPRODUCT(AF14:AF83,$F14:$F83)/SUMPRODUCT($G14:$G83,$F14:$F83))+IF($F$87=0,0,$F87*SUMPRODUCT(AF14:AF83,$F14:$F83)/SUMPRODUCT($G14:$G83,$F14:$F83))</f>
        <v>0</v>
      </c>
      <c r="AG4" s="11" t="n">
        <f aca="false">IF(AG3=0,0,$AJ85*SUMPRODUCT(AG14:AG83,$F14:$F83)/SUMPRODUCT($G14:$G83,$F14:$F83))+IF($F$87=0,0,$F87*SUMPRODUCT(AG14:AG83,$F14:$F83)/SUMPRODUCT($G14:$G83,$F14:$F83))</f>
        <v>0</v>
      </c>
      <c r="AH4" s="2"/>
      <c r="AI4" s="2"/>
      <c r="AJ4" s="2"/>
    </row>
    <row r="5" customFormat="false" ht="28.35" hidden="false" customHeight="true" outlineLevel="0" collapsed="false">
      <c r="A5" s="12" t="s">
        <v>8</v>
      </c>
      <c r="B5" s="13"/>
      <c r="C5" s="13"/>
      <c r="D5" s="14" t="s">
        <v>9</v>
      </c>
      <c r="E5" s="14"/>
      <c r="F5" s="13"/>
      <c r="G5" s="13"/>
      <c r="H5" s="15" t="s">
        <v>10</v>
      </c>
      <c r="I5" s="16" t="n">
        <f aca="false">IF(I3=0,0,SUM(I3:I4))</f>
        <v>0</v>
      </c>
      <c r="J5" s="16" t="n">
        <f aca="false">IF(J3=0,0,SUM(J3:J4))</f>
        <v>0</v>
      </c>
      <c r="K5" s="16" t="n">
        <f aca="false">IF(K3=0,0,SUM(K3:K4))</f>
        <v>0</v>
      </c>
      <c r="L5" s="16" t="n">
        <f aca="false">IF(L3=0,0,SUM(L3:L4))</f>
        <v>0</v>
      </c>
      <c r="M5" s="16" t="n">
        <f aca="false">IF(M3=0,0,SUM(M3:M4))</f>
        <v>0</v>
      </c>
      <c r="N5" s="16" t="n">
        <f aca="false">IF(N3=0,0,SUM(N3:N4))</f>
        <v>0</v>
      </c>
      <c r="O5" s="16" t="n">
        <f aca="false">IF(O3=0,0,SUM(O3:O4))</f>
        <v>0</v>
      </c>
      <c r="P5" s="16" t="n">
        <f aca="false">IF(P3=0,0,SUM(P3:P4))</f>
        <v>0</v>
      </c>
      <c r="Q5" s="16" t="n">
        <f aca="false">IF(Q3=0,0,SUM(Q3:Q4))</f>
        <v>0</v>
      </c>
      <c r="R5" s="16" t="n">
        <f aca="false">IF(R3=0,0,SUM(R3:R4))</f>
        <v>0</v>
      </c>
      <c r="S5" s="16" t="n">
        <f aca="false">IF(S3=0,0,SUM(S3:S4))</f>
        <v>0</v>
      </c>
      <c r="T5" s="16" t="n">
        <f aca="false">IF(T3=0,0,SUM(T3:T4))</f>
        <v>0</v>
      </c>
      <c r="U5" s="16" t="n">
        <f aca="false">IF(U3=0,0,SUM(U3:U4))</f>
        <v>0</v>
      </c>
      <c r="V5" s="16" t="n">
        <f aca="false">IF(V3=0,0,SUM(V3:V4))</f>
        <v>0</v>
      </c>
      <c r="W5" s="16" t="n">
        <f aca="false">IF(W3=0,0,SUM(W3:W4))</f>
        <v>0</v>
      </c>
      <c r="X5" s="16" t="n">
        <f aca="false">IF(X3=0,0,SUM(X3:X4))</f>
        <v>0</v>
      </c>
      <c r="Y5" s="16" t="n">
        <f aca="false">IF(Y3=0,0,SUM(Y3:Y4))</f>
        <v>0</v>
      </c>
      <c r="Z5" s="16" t="n">
        <f aca="false">IF(Z3=0,0,SUM(Z3:Z4))</f>
        <v>0</v>
      </c>
      <c r="AA5" s="16" t="n">
        <f aca="false">IF(AA3=0,0,SUM(AA3:AA4))</f>
        <v>0</v>
      </c>
      <c r="AB5" s="16" t="n">
        <f aca="false">IF(AB3=0,0,SUM(AB3:AB4))</f>
        <v>0</v>
      </c>
      <c r="AC5" s="16" t="n">
        <f aca="false">IF(AC3=0,0,SUM(AC3:AC4))</f>
        <v>0</v>
      </c>
      <c r="AD5" s="16" t="n">
        <f aca="false">IF(AD3=0,0,SUM(AD3:AD4))</f>
        <v>0</v>
      </c>
      <c r="AE5" s="16" t="n">
        <f aca="false">IF(AE3=0,0,SUM(AE3:AE4))</f>
        <v>0</v>
      </c>
      <c r="AF5" s="16" t="n">
        <f aca="false">IF(AF3=0,0,SUM(AF3:AF4))</f>
        <v>0</v>
      </c>
      <c r="AG5" s="16" t="n">
        <f aca="false">IF(AG3=0,0,SUM(AG3:AG4))</f>
        <v>0</v>
      </c>
      <c r="AH5" s="2"/>
      <c r="AI5" s="2"/>
      <c r="AJ5" s="2"/>
    </row>
    <row r="6" customFormat="false" ht="36.95" hidden="false" customHeight="true" outlineLevel="0" collapsed="false">
      <c r="A6" s="12" t="s">
        <v>11</v>
      </c>
      <c r="B6" s="17"/>
      <c r="C6" s="17"/>
      <c r="D6" s="18" t="s">
        <v>11</v>
      </c>
      <c r="E6" s="18"/>
      <c r="F6" s="13"/>
      <c r="G6" s="1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12" t="s">
        <v>12</v>
      </c>
      <c r="B7" s="13"/>
      <c r="C7" s="13"/>
      <c r="D7" s="18" t="s">
        <v>13</v>
      </c>
      <c r="E7" s="18"/>
      <c r="F7" s="13"/>
      <c r="G7" s="1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19" t="s">
        <v>14</v>
      </c>
      <c r="B8" s="13"/>
      <c r="C8" s="13"/>
      <c r="D8" s="20" t="s">
        <v>15</v>
      </c>
      <c r="E8" s="20"/>
      <c r="F8" s="13"/>
      <c r="G8" s="1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9"/>
      <c r="B9" s="13"/>
      <c r="C9" s="13"/>
      <c r="D9" s="20" t="s">
        <v>16</v>
      </c>
      <c r="E9" s="20"/>
      <c r="F9" s="13"/>
      <c r="G9" s="1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4.15" hidden="false" customHeight="true" outlineLevel="0" collapsed="false">
      <c r="A10" s="21"/>
      <c r="B10" s="21"/>
      <c r="C10" s="21"/>
      <c r="D10" s="21"/>
      <c r="E10" s="21"/>
      <c r="F10" s="21"/>
      <c r="G10" s="21"/>
      <c r="H10" s="2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8.65" hidden="false" customHeight="true" outlineLevel="0" collapsed="false">
      <c r="A11" s="22" t="s">
        <v>17</v>
      </c>
      <c r="B11" s="22"/>
      <c r="C11" s="22"/>
      <c r="D11" s="22"/>
      <c r="E11" s="22"/>
      <c r="F11" s="22"/>
      <c r="G11" s="22"/>
      <c r="H11" s="2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"/>
      <c r="AI11" s="2"/>
      <c r="AJ11" s="2"/>
    </row>
    <row r="12" customFormat="false" ht="14.15" hidden="false" customHeight="true" outlineLevel="0" collapsed="false">
      <c r="A12" s="24"/>
      <c r="B12" s="24"/>
      <c r="C12" s="24"/>
      <c r="D12" s="24"/>
      <c r="E12" s="24"/>
      <c r="F12" s="25"/>
      <c r="G12" s="25"/>
      <c r="H12" s="2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"/>
      <c r="AI12" s="2"/>
      <c r="AJ12" s="2"/>
    </row>
    <row r="13" customFormat="false" ht="28.35" hidden="false" customHeight="true" outlineLevel="0" collapsed="false">
      <c r="A13" s="26" t="s">
        <v>18</v>
      </c>
      <c r="B13" s="26"/>
      <c r="C13" s="26"/>
      <c r="D13" s="26"/>
      <c r="E13" s="26"/>
      <c r="F13" s="9" t="s">
        <v>19</v>
      </c>
      <c r="G13" s="9" t="s">
        <v>20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9" t="s">
        <v>20</v>
      </c>
      <c r="AJ13" s="4" t="s">
        <v>21</v>
      </c>
    </row>
    <row r="14" customFormat="false" ht="19.85" hidden="false" customHeight="true" outlineLevel="0" collapsed="false">
      <c r="A14" s="27" t="s">
        <v>22</v>
      </c>
      <c r="B14" s="27"/>
      <c r="C14" s="27"/>
      <c r="D14" s="28" t="s">
        <v>23</v>
      </c>
      <c r="E14" s="29" t="n">
        <v>0.5</v>
      </c>
      <c r="F14" s="30" t="n">
        <v>4</v>
      </c>
      <c r="G14" s="31" t="n">
        <f aca="false">AI14</f>
        <v>0</v>
      </c>
      <c r="H14" s="32"/>
      <c r="I14" s="33"/>
      <c r="J14" s="33"/>
      <c r="K14" s="33"/>
      <c r="L14" s="33"/>
      <c r="M14" s="33"/>
      <c r="N14" s="34"/>
      <c r="O14" s="33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2"/>
      <c r="AI14" s="31" t="n">
        <f aca="false">SUM(I14:AG14)</f>
        <v>0</v>
      </c>
      <c r="AJ14" s="35" t="n">
        <f aca="false">F14*AI14</f>
        <v>0</v>
      </c>
    </row>
    <row r="15" customFormat="false" ht="19.8" hidden="false" customHeight="true" outlineLevel="0" collapsed="false">
      <c r="A15" s="27"/>
      <c r="B15" s="27"/>
      <c r="C15" s="27"/>
      <c r="D15" s="28" t="s">
        <v>24</v>
      </c>
      <c r="E15" s="29" t="n">
        <v>1</v>
      </c>
      <c r="F15" s="30" t="n">
        <v>7</v>
      </c>
      <c r="G15" s="31" t="n">
        <f aca="false">AI15</f>
        <v>0</v>
      </c>
      <c r="H15" s="32"/>
      <c r="I15" s="33"/>
      <c r="J15" s="33"/>
      <c r="K15" s="33"/>
      <c r="L15" s="33"/>
      <c r="M15" s="33"/>
      <c r="N15" s="34"/>
      <c r="O15" s="33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2"/>
      <c r="AI15" s="31" t="n">
        <f aca="false">SUM(I15:AG15)</f>
        <v>0</v>
      </c>
      <c r="AJ15" s="35" t="n">
        <f aca="false">F15*AI15</f>
        <v>0</v>
      </c>
    </row>
    <row r="16" customFormat="false" ht="19.8" hidden="false" customHeight="true" outlineLevel="0" collapsed="false">
      <c r="A16" s="27"/>
      <c r="B16" s="27"/>
      <c r="C16" s="27"/>
      <c r="D16" s="28" t="s">
        <v>25</v>
      </c>
      <c r="E16" s="29" t="n">
        <v>5</v>
      </c>
      <c r="F16" s="30" t="n">
        <v>32.5</v>
      </c>
      <c r="G16" s="31" t="n">
        <f aca="false">AI16</f>
        <v>0</v>
      </c>
      <c r="H16" s="32"/>
      <c r="I16" s="33"/>
      <c r="J16" s="33"/>
      <c r="K16" s="33"/>
      <c r="L16" s="33"/>
      <c r="M16" s="33"/>
      <c r="N16" s="34"/>
      <c r="O16" s="33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2"/>
      <c r="AI16" s="31" t="n">
        <f aca="false">SUM(I16:AG16)</f>
        <v>0</v>
      </c>
      <c r="AJ16" s="35" t="n">
        <f aca="false">F16*AI16</f>
        <v>0</v>
      </c>
    </row>
    <row r="17" customFormat="false" ht="14.15" hidden="false" customHeight="true" outlineLevel="0" collapsed="false">
      <c r="A17" s="24"/>
      <c r="B17" s="24"/>
      <c r="C17" s="24"/>
      <c r="D17" s="24"/>
      <c r="E17" s="24"/>
      <c r="F17" s="25"/>
      <c r="G17" s="25"/>
      <c r="H17" s="2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"/>
      <c r="AI17" s="25"/>
      <c r="AJ17" s="36"/>
    </row>
    <row r="18" customFormat="false" ht="28.35" hidden="false" customHeight="true" outlineLevel="0" collapsed="false">
      <c r="A18" s="4" t="s">
        <v>26</v>
      </c>
      <c r="B18" s="4"/>
      <c r="C18" s="4"/>
      <c r="D18" s="4"/>
      <c r="E18" s="4"/>
      <c r="F18" s="9" t="s">
        <v>19</v>
      </c>
      <c r="G18" s="9" t="s">
        <v>20</v>
      </c>
      <c r="H18" s="37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9" t="s">
        <v>20</v>
      </c>
      <c r="AJ18" s="4" t="s">
        <v>21</v>
      </c>
    </row>
    <row r="19" customFormat="false" ht="19.2" hidden="false" customHeight="true" outlineLevel="0" collapsed="false">
      <c r="A19" s="38" t="s">
        <v>27</v>
      </c>
      <c r="B19" s="38"/>
      <c r="C19" s="38"/>
      <c r="D19" s="39" t="s">
        <v>28</v>
      </c>
      <c r="E19" s="40" t="n">
        <v>0.2</v>
      </c>
      <c r="F19" s="30" t="n">
        <v>15</v>
      </c>
      <c r="G19" s="31" t="n">
        <f aca="false">AI19</f>
        <v>0</v>
      </c>
      <c r="H19" s="32"/>
      <c r="I19" s="33"/>
      <c r="J19" s="33"/>
      <c r="K19" s="33"/>
      <c r="L19" s="33"/>
      <c r="M19" s="33"/>
      <c r="N19" s="34"/>
      <c r="O19" s="33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2"/>
      <c r="AI19" s="31" t="n">
        <f aca="false">SUM(I19:AG19)</f>
        <v>0</v>
      </c>
      <c r="AJ19" s="35" t="n">
        <f aca="false">F19*AI19</f>
        <v>0</v>
      </c>
    </row>
    <row r="20" customFormat="false" ht="19.2" hidden="false" customHeight="true" outlineLevel="0" collapsed="false">
      <c r="A20" s="38"/>
      <c r="B20" s="38"/>
      <c r="C20" s="38"/>
      <c r="D20" s="39" t="s">
        <v>29</v>
      </c>
      <c r="E20" s="40" t="n">
        <v>0.2</v>
      </c>
      <c r="F20" s="30" t="n">
        <v>15</v>
      </c>
      <c r="G20" s="31" t="n">
        <f aca="false">AI20</f>
        <v>0</v>
      </c>
      <c r="H20" s="32"/>
      <c r="I20" s="33"/>
      <c r="J20" s="33"/>
      <c r="K20" s="33"/>
      <c r="L20" s="33"/>
      <c r="M20" s="33"/>
      <c r="N20" s="34"/>
      <c r="O20" s="33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2"/>
      <c r="AI20" s="31" t="n">
        <f aca="false">SUM(I20:AG20)</f>
        <v>0</v>
      </c>
      <c r="AJ20" s="35" t="n">
        <f aca="false">F20*AI20</f>
        <v>0</v>
      </c>
    </row>
    <row r="21" customFormat="false" ht="19.2" hidden="false" customHeight="true" outlineLevel="0" collapsed="false">
      <c r="A21" s="38"/>
      <c r="B21" s="38"/>
      <c r="C21" s="38"/>
      <c r="D21" s="39" t="s">
        <v>30</v>
      </c>
      <c r="E21" s="40" t="n">
        <v>0.2</v>
      </c>
      <c r="F21" s="30" t="n">
        <v>15</v>
      </c>
      <c r="G21" s="31" t="n">
        <f aca="false">AI21</f>
        <v>0</v>
      </c>
      <c r="H21" s="32"/>
      <c r="I21" s="33"/>
      <c r="J21" s="33"/>
      <c r="K21" s="33"/>
      <c r="L21" s="33"/>
      <c r="M21" s="33"/>
      <c r="N21" s="34"/>
      <c r="O21" s="33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2"/>
      <c r="AI21" s="31" t="n">
        <f aca="false">SUM(I21:AG21)</f>
        <v>0</v>
      </c>
      <c r="AJ21" s="35" t="n">
        <f aca="false">F21*AI21</f>
        <v>0</v>
      </c>
    </row>
    <row r="22" customFormat="false" ht="19.2" hidden="false" customHeight="true" outlineLevel="0" collapsed="false">
      <c r="A22" s="41" t="s">
        <v>31</v>
      </c>
      <c r="B22" s="41"/>
      <c r="C22" s="41"/>
      <c r="D22" s="41"/>
      <c r="E22" s="40" t="n">
        <v>2.2</v>
      </c>
      <c r="F22" s="30" t="n">
        <v>36</v>
      </c>
      <c r="G22" s="31" t="n">
        <f aca="false">AI22</f>
        <v>0</v>
      </c>
      <c r="H22" s="32"/>
      <c r="I22" s="33"/>
      <c r="J22" s="33"/>
      <c r="K22" s="33"/>
      <c r="L22" s="33"/>
      <c r="M22" s="33"/>
      <c r="N22" s="34"/>
      <c r="O22" s="33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2"/>
      <c r="AI22" s="31" t="n">
        <f aca="false">SUM(I22:AG22)</f>
        <v>0</v>
      </c>
      <c r="AJ22" s="35" t="n">
        <f aca="false">F22*AI22</f>
        <v>0</v>
      </c>
    </row>
    <row r="23" customFormat="false" ht="19.2" hidden="false" customHeight="true" outlineLevel="0" collapsed="false">
      <c r="A23" s="41" t="s">
        <v>32</v>
      </c>
      <c r="B23" s="41"/>
      <c r="C23" s="41"/>
      <c r="D23" s="41"/>
      <c r="E23" s="40" t="n">
        <v>3.2</v>
      </c>
      <c r="F23" s="30" t="n">
        <v>45</v>
      </c>
      <c r="G23" s="31" t="n">
        <f aca="false">AI23</f>
        <v>0</v>
      </c>
      <c r="H23" s="32"/>
      <c r="I23" s="33"/>
      <c r="J23" s="33"/>
      <c r="K23" s="33"/>
      <c r="L23" s="33"/>
      <c r="M23" s="33"/>
      <c r="N23" s="34"/>
      <c r="O23" s="33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2"/>
      <c r="AI23" s="31" t="n">
        <f aca="false">SUM(I23:AG23)</f>
        <v>0</v>
      </c>
      <c r="AJ23" s="35" t="n">
        <f aca="false">F23*AI23</f>
        <v>0</v>
      </c>
    </row>
    <row r="24" customFormat="false" ht="19.2" hidden="false" customHeight="true" outlineLevel="0" collapsed="false">
      <c r="A24" s="41" t="s">
        <v>33</v>
      </c>
      <c r="B24" s="41"/>
      <c r="C24" s="41"/>
      <c r="D24" s="41"/>
      <c r="E24" s="40" t="n">
        <v>0.5</v>
      </c>
      <c r="F24" s="30" t="n">
        <v>10</v>
      </c>
      <c r="G24" s="31" t="n">
        <f aca="false">AI24</f>
        <v>0</v>
      </c>
      <c r="H24" s="32"/>
      <c r="I24" s="33"/>
      <c r="J24" s="33"/>
      <c r="K24" s="33"/>
      <c r="L24" s="33"/>
      <c r="M24" s="33"/>
      <c r="N24" s="34"/>
      <c r="O24" s="33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2"/>
      <c r="AI24" s="31" t="n">
        <f aca="false">SUM(I24:AG24)</f>
        <v>0</v>
      </c>
      <c r="AJ24" s="35" t="n">
        <f aca="false">F24*AI24</f>
        <v>0</v>
      </c>
    </row>
    <row r="25" customFormat="false" ht="19.2" hidden="false" customHeight="true" outlineLevel="0" collapsed="false">
      <c r="A25" s="41" t="s">
        <v>34</v>
      </c>
      <c r="B25" s="41"/>
      <c r="C25" s="41"/>
      <c r="D25" s="41"/>
      <c r="E25" s="40" t="n">
        <v>0.8</v>
      </c>
      <c r="F25" s="30" t="n">
        <v>3</v>
      </c>
      <c r="G25" s="31" t="n">
        <f aca="false">AI25</f>
        <v>0</v>
      </c>
      <c r="H25" s="32"/>
      <c r="I25" s="33"/>
      <c r="J25" s="33"/>
      <c r="K25" s="33"/>
      <c r="L25" s="33"/>
      <c r="M25" s="33"/>
      <c r="N25" s="34"/>
      <c r="O25" s="33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2"/>
      <c r="AI25" s="31" t="n">
        <f aca="false">SUM(I25:AG25)</f>
        <v>0</v>
      </c>
      <c r="AJ25" s="35" t="n">
        <f aca="false">F25*AI25</f>
        <v>0</v>
      </c>
    </row>
    <row r="26" customFormat="false" ht="19.2" hidden="false" customHeight="true" outlineLevel="0" collapsed="false">
      <c r="A26" s="41" t="s">
        <v>35</v>
      </c>
      <c r="B26" s="41"/>
      <c r="C26" s="41"/>
      <c r="D26" s="41"/>
      <c r="E26" s="40" t="n">
        <v>0.1</v>
      </c>
      <c r="F26" s="30" t="n">
        <v>6</v>
      </c>
      <c r="G26" s="31" t="n">
        <f aca="false">AI26</f>
        <v>0</v>
      </c>
      <c r="H26" s="32"/>
      <c r="I26" s="33"/>
      <c r="J26" s="33"/>
      <c r="K26" s="33"/>
      <c r="L26" s="33"/>
      <c r="M26" s="33"/>
      <c r="N26" s="34"/>
      <c r="O26" s="33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2"/>
      <c r="AI26" s="31" t="n">
        <f aca="false">SUM(I26:AG26)</f>
        <v>0</v>
      </c>
      <c r="AJ26" s="35" t="n">
        <f aca="false">F26*AI26</f>
        <v>0</v>
      </c>
    </row>
    <row r="27" customFormat="false" ht="14.15" hidden="false" customHeight="true" outlineLevel="0" collapsed="false">
      <c r="A27" s="24"/>
      <c r="B27" s="24"/>
      <c r="C27" s="24"/>
      <c r="D27" s="24"/>
      <c r="E27" s="24"/>
      <c r="F27" s="25"/>
      <c r="G27" s="25"/>
      <c r="H27" s="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"/>
      <c r="AI27" s="25"/>
      <c r="AJ27" s="36"/>
    </row>
    <row r="28" customFormat="false" ht="28.35" hidden="false" customHeight="true" outlineLevel="0" collapsed="false">
      <c r="A28" s="22" t="s">
        <v>36</v>
      </c>
      <c r="B28" s="22"/>
      <c r="C28" s="22"/>
      <c r="D28" s="22"/>
      <c r="E28" s="22"/>
      <c r="F28" s="9" t="s">
        <v>19</v>
      </c>
      <c r="G28" s="9" t="s">
        <v>20</v>
      </c>
      <c r="H28" s="2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"/>
      <c r="AI28" s="9" t="s">
        <v>20</v>
      </c>
      <c r="AJ28" s="4" t="s">
        <v>21</v>
      </c>
    </row>
    <row r="29" customFormat="false" ht="19.8" hidden="false" customHeight="true" outlineLevel="0" collapsed="false">
      <c r="A29" s="42" t="s">
        <v>37</v>
      </c>
      <c r="B29" s="42"/>
      <c r="C29" s="43" t="s">
        <v>38</v>
      </c>
      <c r="D29" s="43" t="s">
        <v>38</v>
      </c>
      <c r="E29" s="44" t="n">
        <v>0.25</v>
      </c>
      <c r="F29" s="30" t="n">
        <v>6.3</v>
      </c>
      <c r="G29" s="31" t="n">
        <f aca="false">AI29</f>
        <v>0</v>
      </c>
      <c r="H29" s="32"/>
      <c r="I29" s="33"/>
      <c r="J29" s="33"/>
      <c r="K29" s="33"/>
      <c r="L29" s="33"/>
      <c r="M29" s="33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2"/>
      <c r="AI29" s="31" t="n">
        <f aca="false">SUM(I29:AG29)</f>
        <v>0</v>
      </c>
      <c r="AJ29" s="35" t="n">
        <f aca="false">F29*AI29</f>
        <v>0</v>
      </c>
    </row>
    <row r="30" customFormat="false" ht="19.8" hidden="false" customHeight="true" outlineLevel="0" collapsed="false">
      <c r="A30" s="42"/>
      <c r="B30" s="42"/>
      <c r="C30" s="45" t="s">
        <v>39</v>
      </c>
      <c r="D30" s="45"/>
      <c r="E30" s="46" t="n">
        <v>0.25</v>
      </c>
      <c r="F30" s="30" t="n">
        <v>6.3</v>
      </c>
      <c r="G30" s="31" t="n">
        <f aca="false">AI30</f>
        <v>0</v>
      </c>
      <c r="H30" s="32"/>
      <c r="I30" s="33"/>
      <c r="J30" s="33"/>
      <c r="K30" s="33"/>
      <c r="L30" s="33"/>
      <c r="M30" s="33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2"/>
      <c r="AI30" s="31" t="n">
        <f aca="false">SUM(I30:AG30)</f>
        <v>0</v>
      </c>
      <c r="AJ30" s="35" t="n">
        <f aca="false">F30*AI30</f>
        <v>0</v>
      </c>
    </row>
    <row r="31" customFormat="false" ht="19.8" hidden="false" customHeight="true" outlineLevel="0" collapsed="false">
      <c r="A31" s="42"/>
      <c r="B31" s="42"/>
      <c r="C31" s="45" t="s">
        <v>40</v>
      </c>
      <c r="D31" s="45"/>
      <c r="E31" s="46" t="n">
        <v>0.25</v>
      </c>
      <c r="F31" s="30" t="n">
        <v>6.3</v>
      </c>
      <c r="G31" s="31" t="n">
        <f aca="false">AI31</f>
        <v>0</v>
      </c>
      <c r="H31" s="32"/>
      <c r="I31" s="33"/>
      <c r="J31" s="33"/>
      <c r="K31" s="33"/>
      <c r="L31" s="33"/>
      <c r="M31" s="33"/>
      <c r="N31" s="34"/>
      <c r="O31" s="34"/>
      <c r="P31" s="34"/>
      <c r="Q31" s="33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2"/>
      <c r="AI31" s="31" t="n">
        <f aca="false">SUM(I31:AG31)</f>
        <v>0</v>
      </c>
      <c r="AJ31" s="35" t="n">
        <f aca="false">F31*AI31</f>
        <v>0</v>
      </c>
    </row>
    <row r="32" customFormat="false" ht="19.8" hidden="false" customHeight="true" outlineLevel="0" collapsed="false">
      <c r="A32" s="42"/>
      <c r="B32" s="42"/>
      <c r="C32" s="45" t="s">
        <v>41</v>
      </c>
      <c r="D32" s="45"/>
      <c r="E32" s="46" t="n">
        <v>1</v>
      </c>
      <c r="F32" s="30" t="n">
        <v>24</v>
      </c>
      <c r="G32" s="31" t="n">
        <f aca="false">AI32</f>
        <v>0</v>
      </c>
      <c r="H32" s="32"/>
      <c r="I32" s="33"/>
      <c r="J32" s="33"/>
      <c r="K32" s="33"/>
      <c r="L32" s="33"/>
      <c r="M32" s="33"/>
      <c r="N32" s="34"/>
      <c r="O32" s="34"/>
      <c r="P32" s="34"/>
      <c r="Q32" s="33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2"/>
      <c r="AI32" s="31" t="n">
        <f aca="false">SUM(I32:AG32)</f>
        <v>0</v>
      </c>
      <c r="AJ32" s="35" t="n">
        <f aca="false">F32*AI32</f>
        <v>0</v>
      </c>
    </row>
    <row r="33" customFormat="false" ht="19.8" hidden="false" customHeight="true" outlineLevel="0" collapsed="false">
      <c r="A33" s="47" t="s">
        <v>42</v>
      </c>
      <c r="B33" s="47"/>
      <c r="C33" s="48" t="s">
        <v>38</v>
      </c>
      <c r="D33" s="48" t="s">
        <v>38</v>
      </c>
      <c r="E33" s="49" t="n">
        <v>0.25</v>
      </c>
      <c r="F33" s="30" t="n">
        <v>6.5</v>
      </c>
      <c r="G33" s="31" t="n">
        <f aca="false">AI33</f>
        <v>0</v>
      </c>
      <c r="H33" s="32"/>
      <c r="I33" s="33"/>
      <c r="J33" s="33"/>
      <c r="K33" s="33"/>
      <c r="L33" s="33"/>
      <c r="M33" s="33"/>
      <c r="N33" s="34"/>
      <c r="O33" s="34"/>
      <c r="P33" s="34"/>
      <c r="Q33" s="33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2"/>
      <c r="AI33" s="31" t="n">
        <f aca="false">SUM(I33:AG33)</f>
        <v>0</v>
      </c>
      <c r="AJ33" s="35" t="n">
        <f aca="false">F33*AI33</f>
        <v>0</v>
      </c>
    </row>
    <row r="34" customFormat="false" ht="19.8" hidden="false" customHeight="true" outlineLevel="0" collapsed="false">
      <c r="A34" s="47"/>
      <c r="B34" s="47"/>
      <c r="C34" s="48" t="s">
        <v>39</v>
      </c>
      <c r="D34" s="48"/>
      <c r="E34" s="49" t="n">
        <v>0.25</v>
      </c>
      <c r="F34" s="30" t="n">
        <v>6.5</v>
      </c>
      <c r="G34" s="31" t="n">
        <f aca="false">AI34</f>
        <v>0</v>
      </c>
      <c r="H34" s="32"/>
      <c r="I34" s="33"/>
      <c r="J34" s="33"/>
      <c r="K34" s="33"/>
      <c r="L34" s="33"/>
      <c r="M34" s="33"/>
      <c r="N34" s="34"/>
      <c r="O34" s="34"/>
      <c r="P34" s="34"/>
      <c r="Q34" s="33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2"/>
      <c r="AI34" s="31" t="n">
        <f aca="false">SUM(I34:AG34)</f>
        <v>0</v>
      </c>
      <c r="AJ34" s="35" t="n">
        <f aca="false">F34*AI34</f>
        <v>0</v>
      </c>
    </row>
    <row r="35" customFormat="false" ht="19.8" hidden="false" customHeight="true" outlineLevel="0" collapsed="false">
      <c r="A35" s="47"/>
      <c r="B35" s="47"/>
      <c r="C35" s="48" t="s">
        <v>43</v>
      </c>
      <c r="D35" s="48"/>
      <c r="E35" s="49" t="n">
        <v>1</v>
      </c>
      <c r="F35" s="30" t="n">
        <v>25</v>
      </c>
      <c r="G35" s="31" t="n">
        <f aca="false">AI35</f>
        <v>0</v>
      </c>
      <c r="H35" s="32"/>
      <c r="I35" s="33"/>
      <c r="J35" s="33"/>
      <c r="K35" s="33"/>
      <c r="L35" s="33"/>
      <c r="M35" s="33"/>
      <c r="N35" s="34"/>
      <c r="O35" s="34"/>
      <c r="P35" s="33"/>
      <c r="Q35" s="33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2"/>
      <c r="AI35" s="31" t="n">
        <f aca="false">SUM(I35:AG35)</f>
        <v>0</v>
      </c>
      <c r="AJ35" s="35" t="n">
        <f aca="false">F35*AI35</f>
        <v>0</v>
      </c>
    </row>
    <row r="36" customFormat="false" ht="19.8" hidden="false" customHeight="true" outlineLevel="0" collapsed="false">
      <c r="A36" s="47"/>
      <c r="B36" s="47"/>
      <c r="C36" s="48" t="s">
        <v>40</v>
      </c>
      <c r="D36" s="48"/>
      <c r="E36" s="49" t="n">
        <v>0.25</v>
      </c>
      <c r="F36" s="30" t="n">
        <v>6.5</v>
      </c>
      <c r="G36" s="31" t="n">
        <f aca="false">AI36</f>
        <v>0</v>
      </c>
      <c r="H36" s="32"/>
      <c r="I36" s="33"/>
      <c r="J36" s="33"/>
      <c r="K36" s="33"/>
      <c r="L36" s="33"/>
      <c r="M36" s="33"/>
      <c r="N36" s="34"/>
      <c r="O36" s="34"/>
      <c r="P36" s="33"/>
      <c r="Q36" s="33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2"/>
      <c r="AI36" s="31" t="n">
        <f aca="false">SUM(I36:AG36)</f>
        <v>0</v>
      </c>
      <c r="AJ36" s="35" t="n">
        <f aca="false">F36*AI36</f>
        <v>0</v>
      </c>
    </row>
    <row r="37" customFormat="false" ht="19.8" hidden="false" customHeight="true" outlineLevel="0" collapsed="false">
      <c r="A37" s="47"/>
      <c r="B37" s="47"/>
      <c r="C37" s="48" t="s">
        <v>41</v>
      </c>
      <c r="D37" s="48"/>
      <c r="E37" s="49" t="n">
        <v>1</v>
      </c>
      <c r="F37" s="30" t="n">
        <v>25</v>
      </c>
      <c r="G37" s="31" t="n">
        <f aca="false">AI37</f>
        <v>0</v>
      </c>
      <c r="H37" s="32"/>
      <c r="I37" s="33"/>
      <c r="J37" s="33"/>
      <c r="K37" s="33"/>
      <c r="L37" s="33"/>
      <c r="M37" s="33"/>
      <c r="N37" s="34"/>
      <c r="O37" s="34"/>
      <c r="P37" s="33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2"/>
      <c r="AI37" s="31" t="n">
        <f aca="false">SUM(I37:AG37)</f>
        <v>0</v>
      </c>
      <c r="AJ37" s="35" t="n">
        <f aca="false">F37*AI37</f>
        <v>0</v>
      </c>
    </row>
    <row r="38" customFormat="false" ht="19.8" hidden="false" customHeight="true" outlineLevel="0" collapsed="false">
      <c r="A38" s="50" t="s">
        <v>44</v>
      </c>
      <c r="B38" s="50"/>
      <c r="C38" s="51" t="s">
        <v>38</v>
      </c>
      <c r="D38" s="51"/>
      <c r="E38" s="52" t="n">
        <v>0.25</v>
      </c>
      <c r="F38" s="30" t="n">
        <v>7</v>
      </c>
      <c r="G38" s="31" t="n">
        <f aca="false">AI38</f>
        <v>0</v>
      </c>
      <c r="H38" s="32"/>
      <c r="I38" s="33"/>
      <c r="J38" s="33"/>
      <c r="K38" s="33"/>
      <c r="L38" s="33"/>
      <c r="M38" s="33"/>
      <c r="N38" s="34"/>
      <c r="O38" s="34"/>
      <c r="P38" s="33"/>
      <c r="Q38" s="34"/>
      <c r="R38" s="33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2"/>
      <c r="AI38" s="31" t="n">
        <f aca="false">SUM(I38:AG38)</f>
        <v>0</v>
      </c>
      <c r="AJ38" s="35" t="n">
        <f aca="false">F38*AI38</f>
        <v>0</v>
      </c>
    </row>
    <row r="39" customFormat="false" ht="19.8" hidden="false" customHeight="true" outlineLevel="0" collapsed="false">
      <c r="A39" s="50"/>
      <c r="B39" s="50"/>
      <c r="C39" s="51" t="s">
        <v>39</v>
      </c>
      <c r="D39" s="51"/>
      <c r="E39" s="52" t="n">
        <v>0.25</v>
      </c>
      <c r="F39" s="30" t="n">
        <v>7</v>
      </c>
      <c r="G39" s="31" t="n">
        <f aca="false">AI39</f>
        <v>0</v>
      </c>
      <c r="H39" s="32"/>
      <c r="I39" s="33"/>
      <c r="J39" s="33"/>
      <c r="K39" s="33"/>
      <c r="L39" s="33"/>
      <c r="M39" s="33"/>
      <c r="N39" s="34"/>
      <c r="O39" s="34"/>
      <c r="P39" s="34"/>
      <c r="Q39" s="33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2"/>
      <c r="AI39" s="31" t="n">
        <f aca="false">SUM(I39:AG39)</f>
        <v>0</v>
      </c>
      <c r="AJ39" s="35" t="n">
        <f aca="false">F39*AI39</f>
        <v>0</v>
      </c>
    </row>
    <row r="40" customFormat="false" ht="19.8" hidden="false" customHeight="true" outlineLevel="0" collapsed="false">
      <c r="A40" s="50"/>
      <c r="B40" s="50"/>
      <c r="C40" s="51" t="s">
        <v>40</v>
      </c>
      <c r="D40" s="51"/>
      <c r="E40" s="52" t="n">
        <v>0.25</v>
      </c>
      <c r="F40" s="30" t="n">
        <v>7</v>
      </c>
      <c r="G40" s="31" t="n">
        <f aca="false">AI40</f>
        <v>0</v>
      </c>
      <c r="H40" s="32"/>
      <c r="I40" s="33"/>
      <c r="J40" s="33"/>
      <c r="K40" s="33"/>
      <c r="L40" s="33"/>
      <c r="M40" s="33"/>
      <c r="N40" s="33"/>
      <c r="O40" s="34"/>
      <c r="P40" s="34"/>
      <c r="Q40" s="34"/>
      <c r="R40" s="33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2"/>
      <c r="AI40" s="31" t="n">
        <f aca="false">SUM(I40:AG40)</f>
        <v>0</v>
      </c>
      <c r="AJ40" s="35" t="n">
        <f aca="false">F40*AI40</f>
        <v>0</v>
      </c>
    </row>
    <row r="41" customFormat="false" ht="19.8" hidden="false" customHeight="true" outlineLevel="0" collapsed="false">
      <c r="A41" s="50"/>
      <c r="B41" s="50"/>
      <c r="C41" s="51" t="s">
        <v>41</v>
      </c>
      <c r="D41" s="51"/>
      <c r="E41" s="52" t="n">
        <v>1</v>
      </c>
      <c r="F41" s="30" t="n">
        <v>27</v>
      </c>
      <c r="G41" s="31" t="n">
        <f aca="false">AI41</f>
        <v>0</v>
      </c>
      <c r="H41" s="32"/>
      <c r="I41" s="33"/>
      <c r="J41" s="33"/>
      <c r="K41" s="33"/>
      <c r="L41" s="33"/>
      <c r="M41" s="33"/>
      <c r="N41" s="33"/>
      <c r="O41" s="34"/>
      <c r="P41" s="34"/>
      <c r="Q41" s="34"/>
      <c r="R41" s="33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2"/>
      <c r="AI41" s="31" t="n">
        <f aca="false">SUM(I41:AG41)</f>
        <v>0</v>
      </c>
      <c r="AJ41" s="35" t="n">
        <f aca="false">F41*AI41</f>
        <v>0</v>
      </c>
    </row>
    <row r="42" customFormat="false" ht="19.8" hidden="false" customHeight="true" outlineLevel="0" collapsed="false">
      <c r="A42" s="53" t="s">
        <v>45</v>
      </c>
      <c r="B42" s="53"/>
      <c r="C42" s="54" t="s">
        <v>38</v>
      </c>
      <c r="D42" s="54"/>
      <c r="E42" s="55" t="n">
        <v>0.25</v>
      </c>
      <c r="F42" s="30" t="n">
        <v>7</v>
      </c>
      <c r="G42" s="31" t="n">
        <f aca="false">AI42</f>
        <v>0</v>
      </c>
      <c r="H42" s="32"/>
      <c r="I42" s="33"/>
      <c r="J42" s="33"/>
      <c r="K42" s="33"/>
      <c r="L42" s="33"/>
      <c r="M42" s="33"/>
      <c r="N42" s="33"/>
      <c r="O42" s="34"/>
      <c r="P42" s="34"/>
      <c r="Q42" s="34"/>
      <c r="R42" s="33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2"/>
      <c r="AI42" s="31" t="n">
        <f aca="false">SUM(I42:AG42)</f>
        <v>0</v>
      </c>
      <c r="AJ42" s="35" t="n">
        <f aca="false">F42*AI42</f>
        <v>0</v>
      </c>
    </row>
    <row r="43" customFormat="false" ht="19.8" hidden="false" customHeight="true" outlineLevel="0" collapsed="false">
      <c r="A43" s="53"/>
      <c r="B43" s="53"/>
      <c r="C43" s="54" t="s">
        <v>39</v>
      </c>
      <c r="D43" s="54"/>
      <c r="E43" s="55" t="n">
        <v>0.25</v>
      </c>
      <c r="F43" s="30" t="n">
        <v>7</v>
      </c>
      <c r="G43" s="31" t="n">
        <f aca="false">AI43</f>
        <v>0</v>
      </c>
      <c r="H43" s="32"/>
      <c r="I43" s="33"/>
      <c r="J43" s="33"/>
      <c r="K43" s="33"/>
      <c r="L43" s="33"/>
      <c r="M43" s="33"/>
      <c r="N43" s="34"/>
      <c r="O43" s="33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2"/>
      <c r="AI43" s="31" t="n">
        <f aca="false">SUM(I43:AG43)</f>
        <v>0</v>
      </c>
      <c r="AJ43" s="35" t="n">
        <f aca="false">F43*AI43</f>
        <v>0</v>
      </c>
    </row>
    <row r="44" customFormat="false" ht="22.65" hidden="false" customHeight="true" outlineLevel="0" collapsed="false">
      <c r="A44" s="53"/>
      <c r="B44" s="53"/>
      <c r="C44" s="54" t="s">
        <v>41</v>
      </c>
      <c r="D44" s="54" t="s">
        <v>40</v>
      </c>
      <c r="E44" s="55" t="n">
        <v>1</v>
      </c>
      <c r="F44" s="30" t="n">
        <v>27</v>
      </c>
      <c r="G44" s="31" t="n">
        <f aca="false">AI44</f>
        <v>0</v>
      </c>
      <c r="H44" s="32"/>
      <c r="I44" s="33"/>
      <c r="J44" s="33"/>
      <c r="K44" s="33"/>
      <c r="L44" s="33"/>
      <c r="M44" s="33"/>
      <c r="N44" s="34"/>
      <c r="O44" s="33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2"/>
      <c r="AI44" s="31" t="n">
        <f aca="false">SUM(I44:AG44)</f>
        <v>0</v>
      </c>
      <c r="AJ44" s="35" t="n">
        <f aca="false">F44*AI44</f>
        <v>0</v>
      </c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  <c r="IW44" s="56"/>
      <c r="IX44" s="56"/>
      <c r="IY44" s="56"/>
      <c r="IZ44" s="56"/>
      <c r="JA44" s="56"/>
      <c r="JB44" s="56"/>
      <c r="JC44" s="56"/>
      <c r="JD44" s="56"/>
      <c r="JE44" s="56"/>
      <c r="JF44" s="56"/>
      <c r="JG44" s="56"/>
      <c r="JH44" s="56"/>
      <c r="JI44" s="56"/>
      <c r="JJ44" s="56"/>
      <c r="JK44" s="56"/>
      <c r="JL44" s="56"/>
      <c r="JM44" s="56"/>
      <c r="JN44" s="56"/>
      <c r="JO44" s="56"/>
      <c r="JP44" s="56"/>
      <c r="JQ44" s="56"/>
      <c r="JR44" s="56"/>
      <c r="JS44" s="56"/>
      <c r="JT44" s="56"/>
      <c r="JU44" s="56"/>
      <c r="JV44" s="56"/>
      <c r="JW44" s="56"/>
      <c r="JX44" s="56"/>
      <c r="JY44" s="56"/>
      <c r="JZ44" s="56"/>
      <c r="KA44" s="56"/>
      <c r="KB44" s="56"/>
      <c r="KC44" s="56"/>
      <c r="KD44" s="56"/>
      <c r="KE44" s="56"/>
      <c r="KF44" s="56"/>
      <c r="KG44" s="56"/>
      <c r="KH44" s="56"/>
      <c r="KI44" s="56"/>
      <c r="KJ44" s="56"/>
      <c r="KK44" s="56"/>
      <c r="KL44" s="56"/>
      <c r="KM44" s="56"/>
      <c r="KN44" s="56"/>
      <c r="KO44" s="56"/>
      <c r="KP44" s="56"/>
      <c r="KQ44" s="56"/>
      <c r="KR44" s="56"/>
      <c r="KS44" s="56"/>
      <c r="KT44" s="56"/>
      <c r="KU44" s="56"/>
      <c r="KV44" s="56"/>
      <c r="KW44" s="56"/>
      <c r="KX44" s="56"/>
      <c r="KY44" s="56"/>
      <c r="KZ44" s="56"/>
      <c r="LA44" s="56"/>
      <c r="LB44" s="56"/>
      <c r="LC44" s="56"/>
      <c r="LD44" s="56"/>
      <c r="LE44" s="56"/>
      <c r="LF44" s="56"/>
      <c r="LG44" s="56"/>
      <c r="LH44" s="56"/>
      <c r="LI44" s="56"/>
      <c r="LJ44" s="56"/>
      <c r="LK44" s="56"/>
      <c r="LL44" s="56"/>
      <c r="LM44" s="56"/>
      <c r="LN44" s="56"/>
      <c r="LO44" s="56"/>
      <c r="LP44" s="56"/>
      <c r="LQ44" s="56"/>
      <c r="LR44" s="56"/>
      <c r="LS44" s="56"/>
      <c r="LT44" s="56"/>
      <c r="LU44" s="56"/>
      <c r="LV44" s="56"/>
      <c r="LW44" s="56"/>
      <c r="LX44" s="56"/>
      <c r="LY44" s="56"/>
      <c r="LZ44" s="56"/>
      <c r="MA44" s="56"/>
      <c r="MB44" s="56"/>
      <c r="MC44" s="56"/>
      <c r="MD44" s="56"/>
      <c r="ME44" s="56"/>
      <c r="MF44" s="56"/>
      <c r="MG44" s="56"/>
      <c r="MH44" s="56"/>
      <c r="MI44" s="56"/>
      <c r="MJ44" s="56"/>
      <c r="MK44" s="56"/>
      <c r="ML44" s="56"/>
      <c r="MM44" s="56"/>
      <c r="MN44" s="56"/>
      <c r="MO44" s="56"/>
      <c r="MP44" s="56"/>
      <c r="MQ44" s="56"/>
      <c r="MR44" s="56"/>
      <c r="MS44" s="56"/>
      <c r="MT44" s="56"/>
      <c r="MU44" s="56"/>
      <c r="MV44" s="56"/>
      <c r="MW44" s="56"/>
      <c r="MX44" s="56"/>
      <c r="MY44" s="56"/>
      <c r="MZ44" s="56"/>
      <c r="NA44" s="56"/>
      <c r="NB44" s="56"/>
      <c r="NC44" s="56"/>
      <c r="ND44" s="56"/>
      <c r="NE44" s="56"/>
      <c r="NF44" s="56"/>
      <c r="NG44" s="56"/>
      <c r="NH44" s="56"/>
      <c r="NI44" s="56"/>
      <c r="NJ44" s="56"/>
      <c r="NK44" s="56"/>
      <c r="NL44" s="56"/>
      <c r="NM44" s="56"/>
      <c r="NN44" s="56"/>
      <c r="NO44" s="56"/>
      <c r="NP44" s="56"/>
      <c r="NQ44" s="56"/>
      <c r="NR44" s="56"/>
      <c r="NS44" s="56"/>
      <c r="NT44" s="56"/>
      <c r="NU44" s="56"/>
      <c r="NV44" s="56"/>
      <c r="NW44" s="56"/>
      <c r="NX44" s="56"/>
      <c r="NY44" s="56"/>
      <c r="NZ44" s="56"/>
      <c r="OA44" s="56"/>
      <c r="OB44" s="56"/>
      <c r="OC44" s="56"/>
      <c r="OD44" s="56"/>
      <c r="OE44" s="56"/>
      <c r="OF44" s="56"/>
      <c r="OG44" s="56"/>
      <c r="OH44" s="56"/>
      <c r="OI44" s="56"/>
      <c r="OJ44" s="56"/>
      <c r="OK44" s="56"/>
      <c r="OL44" s="56"/>
      <c r="OM44" s="56"/>
      <c r="ON44" s="56"/>
      <c r="OO44" s="56"/>
      <c r="OP44" s="56"/>
      <c r="OQ44" s="56"/>
      <c r="OR44" s="56"/>
      <c r="OS44" s="56"/>
      <c r="OT44" s="56"/>
      <c r="OU44" s="56"/>
      <c r="OV44" s="56"/>
      <c r="OW44" s="56"/>
      <c r="OX44" s="56"/>
      <c r="OY44" s="56"/>
      <c r="OZ44" s="56"/>
      <c r="PA44" s="56"/>
      <c r="PB44" s="56"/>
      <c r="PC44" s="56"/>
      <c r="PD44" s="56"/>
      <c r="PE44" s="56"/>
      <c r="PF44" s="56"/>
      <c r="PG44" s="56"/>
      <c r="PH44" s="56"/>
      <c r="PI44" s="56"/>
      <c r="PJ44" s="56"/>
      <c r="PK44" s="56"/>
      <c r="PL44" s="56"/>
      <c r="PM44" s="56"/>
      <c r="PN44" s="56"/>
      <c r="PO44" s="56"/>
      <c r="PP44" s="56"/>
      <c r="PQ44" s="56"/>
      <c r="PR44" s="56"/>
      <c r="PS44" s="56"/>
      <c r="PT44" s="56"/>
      <c r="PU44" s="56"/>
      <c r="PV44" s="56"/>
      <c r="PW44" s="56"/>
      <c r="PX44" s="56"/>
      <c r="PY44" s="56"/>
      <c r="PZ44" s="56"/>
      <c r="QA44" s="56"/>
      <c r="QB44" s="56"/>
      <c r="QC44" s="56"/>
      <c r="QD44" s="56"/>
      <c r="QE44" s="56"/>
      <c r="QF44" s="56"/>
      <c r="QG44" s="56"/>
      <c r="QH44" s="56"/>
      <c r="QI44" s="56"/>
      <c r="QJ44" s="56"/>
      <c r="QK44" s="56"/>
      <c r="QL44" s="56"/>
      <c r="QM44" s="56"/>
      <c r="QN44" s="56"/>
      <c r="QO44" s="56"/>
      <c r="QP44" s="56"/>
      <c r="QQ44" s="56"/>
      <c r="QR44" s="56"/>
      <c r="QS44" s="56"/>
      <c r="QT44" s="56"/>
      <c r="QU44" s="56"/>
      <c r="QV44" s="56"/>
      <c r="QW44" s="56"/>
      <c r="QX44" s="56"/>
      <c r="QY44" s="56"/>
      <c r="QZ44" s="56"/>
      <c r="RA44" s="56"/>
      <c r="RB44" s="56"/>
      <c r="RC44" s="56"/>
      <c r="RD44" s="56"/>
      <c r="RE44" s="56"/>
      <c r="RF44" s="56"/>
      <c r="RG44" s="56"/>
      <c r="RH44" s="56"/>
      <c r="RI44" s="56"/>
      <c r="RJ44" s="56"/>
      <c r="RK44" s="56"/>
      <c r="RL44" s="56"/>
      <c r="RM44" s="56"/>
      <c r="RN44" s="56"/>
      <c r="RO44" s="56"/>
      <c r="RP44" s="56"/>
      <c r="RQ44" s="56"/>
      <c r="RR44" s="56"/>
      <c r="RS44" s="56"/>
      <c r="RT44" s="56"/>
      <c r="RU44" s="56"/>
      <c r="RV44" s="56"/>
      <c r="RW44" s="56"/>
      <c r="RX44" s="56"/>
      <c r="RY44" s="56"/>
      <c r="RZ44" s="56"/>
      <c r="SA44" s="56"/>
      <c r="SB44" s="56"/>
      <c r="SC44" s="56"/>
      <c r="SD44" s="56"/>
      <c r="SE44" s="56"/>
      <c r="SF44" s="56"/>
      <c r="SG44" s="56"/>
      <c r="SH44" s="56"/>
      <c r="SI44" s="56"/>
      <c r="SJ44" s="56"/>
      <c r="SK44" s="56"/>
      <c r="SL44" s="56"/>
      <c r="SM44" s="56"/>
      <c r="SN44" s="56"/>
      <c r="SO44" s="56"/>
      <c r="SP44" s="56"/>
      <c r="SQ44" s="56"/>
      <c r="SR44" s="56"/>
      <c r="SS44" s="56"/>
      <c r="ST44" s="56"/>
      <c r="SU44" s="56"/>
      <c r="SV44" s="56"/>
      <c r="SW44" s="56"/>
      <c r="SX44" s="56"/>
      <c r="SY44" s="56"/>
      <c r="SZ44" s="56"/>
      <c r="TA44" s="56"/>
      <c r="TB44" s="56"/>
      <c r="TC44" s="56"/>
      <c r="TD44" s="56"/>
      <c r="TE44" s="56"/>
      <c r="TF44" s="56"/>
      <c r="TG44" s="56"/>
      <c r="TH44" s="56"/>
      <c r="TI44" s="56"/>
      <c r="TJ44" s="56"/>
      <c r="TK44" s="56"/>
      <c r="TL44" s="56"/>
      <c r="TM44" s="56"/>
      <c r="TN44" s="56"/>
      <c r="TO44" s="56"/>
      <c r="TP44" s="56"/>
      <c r="TQ44" s="56"/>
      <c r="TR44" s="56"/>
      <c r="TS44" s="56"/>
      <c r="TT44" s="56"/>
      <c r="TU44" s="56"/>
      <c r="TV44" s="56"/>
      <c r="TW44" s="56"/>
      <c r="TX44" s="56"/>
      <c r="TY44" s="56"/>
      <c r="TZ44" s="56"/>
      <c r="UA44" s="56"/>
      <c r="UB44" s="56"/>
      <c r="UC44" s="56"/>
      <c r="UD44" s="56"/>
      <c r="UE44" s="56"/>
      <c r="UF44" s="56"/>
      <c r="UG44" s="56"/>
      <c r="UH44" s="56"/>
      <c r="UI44" s="56"/>
      <c r="UJ44" s="56"/>
      <c r="UK44" s="56"/>
      <c r="UL44" s="56"/>
      <c r="UM44" s="56"/>
      <c r="UN44" s="56"/>
      <c r="UO44" s="56"/>
      <c r="UP44" s="56"/>
      <c r="UQ44" s="56"/>
      <c r="UR44" s="56"/>
      <c r="US44" s="56"/>
      <c r="UT44" s="56"/>
      <c r="UU44" s="56"/>
      <c r="UV44" s="56"/>
      <c r="UW44" s="56"/>
      <c r="UX44" s="56"/>
      <c r="UY44" s="56"/>
      <c r="UZ44" s="56"/>
      <c r="VA44" s="56"/>
      <c r="VB44" s="56"/>
      <c r="VC44" s="56"/>
      <c r="VD44" s="56"/>
      <c r="VE44" s="56"/>
      <c r="VF44" s="56"/>
      <c r="VG44" s="56"/>
      <c r="VH44" s="56"/>
      <c r="VI44" s="56"/>
      <c r="VJ44" s="56"/>
      <c r="VK44" s="56"/>
      <c r="VL44" s="56"/>
      <c r="VM44" s="56"/>
      <c r="VN44" s="56"/>
      <c r="VO44" s="56"/>
      <c r="VP44" s="56"/>
      <c r="VQ44" s="56"/>
      <c r="VR44" s="56"/>
      <c r="VS44" s="56"/>
      <c r="VT44" s="56"/>
      <c r="VU44" s="56"/>
      <c r="VV44" s="56"/>
      <c r="VW44" s="56"/>
      <c r="VX44" s="56"/>
      <c r="VY44" s="56"/>
      <c r="VZ44" s="56"/>
      <c r="WA44" s="56"/>
      <c r="WB44" s="56"/>
      <c r="WC44" s="56"/>
      <c r="WD44" s="56"/>
      <c r="WE44" s="56"/>
      <c r="WF44" s="56"/>
      <c r="WG44" s="56"/>
      <c r="WH44" s="56"/>
      <c r="WI44" s="56"/>
      <c r="WJ44" s="56"/>
      <c r="WK44" s="56"/>
      <c r="WL44" s="56"/>
      <c r="WM44" s="56"/>
      <c r="WN44" s="56"/>
      <c r="WO44" s="56"/>
      <c r="WP44" s="56"/>
      <c r="WQ44" s="56"/>
      <c r="WR44" s="56"/>
      <c r="WS44" s="56"/>
      <c r="WT44" s="56"/>
      <c r="WU44" s="56"/>
      <c r="WV44" s="56"/>
      <c r="WW44" s="56"/>
      <c r="WX44" s="56"/>
      <c r="WY44" s="56"/>
      <c r="WZ44" s="56"/>
      <c r="XA44" s="56"/>
      <c r="XB44" s="56"/>
      <c r="XC44" s="56"/>
      <c r="XD44" s="56"/>
      <c r="XE44" s="56"/>
      <c r="XF44" s="56"/>
      <c r="XG44" s="56"/>
      <c r="XH44" s="56"/>
      <c r="XI44" s="56"/>
      <c r="XJ44" s="56"/>
      <c r="XK44" s="56"/>
      <c r="XL44" s="56"/>
      <c r="XM44" s="56"/>
      <c r="XN44" s="56"/>
      <c r="XO44" s="56"/>
      <c r="XP44" s="56"/>
      <c r="XQ44" s="56"/>
      <c r="XR44" s="56"/>
      <c r="XS44" s="56"/>
      <c r="XT44" s="56"/>
      <c r="XU44" s="56"/>
      <c r="XV44" s="56"/>
      <c r="XW44" s="56"/>
      <c r="XX44" s="56"/>
      <c r="XY44" s="56"/>
      <c r="XZ44" s="56"/>
      <c r="YA44" s="56"/>
      <c r="YB44" s="56"/>
      <c r="YC44" s="56"/>
      <c r="YD44" s="56"/>
      <c r="YE44" s="56"/>
      <c r="YF44" s="56"/>
      <c r="YG44" s="56"/>
      <c r="YH44" s="56"/>
      <c r="YI44" s="56"/>
      <c r="YJ44" s="56"/>
      <c r="YK44" s="56"/>
      <c r="YL44" s="56"/>
      <c r="YM44" s="56"/>
      <c r="YN44" s="56"/>
      <c r="YO44" s="56"/>
      <c r="YP44" s="56"/>
      <c r="YQ44" s="56"/>
      <c r="YR44" s="56"/>
      <c r="YS44" s="56"/>
      <c r="YT44" s="56"/>
      <c r="YU44" s="56"/>
      <c r="YV44" s="56"/>
      <c r="YW44" s="56"/>
      <c r="YX44" s="56"/>
      <c r="YY44" s="56"/>
      <c r="YZ44" s="56"/>
      <c r="ZA44" s="56"/>
      <c r="ZB44" s="56"/>
      <c r="ZC44" s="56"/>
      <c r="ZD44" s="56"/>
      <c r="ZE44" s="56"/>
      <c r="ZF44" s="56"/>
      <c r="ZG44" s="56"/>
      <c r="ZH44" s="56"/>
      <c r="ZI44" s="56"/>
      <c r="ZJ44" s="56"/>
      <c r="ZK44" s="56"/>
      <c r="ZL44" s="56"/>
      <c r="ZM44" s="56"/>
      <c r="ZN44" s="56"/>
      <c r="ZO44" s="56"/>
      <c r="ZP44" s="56"/>
      <c r="ZQ44" s="56"/>
      <c r="ZR44" s="56"/>
      <c r="ZS44" s="56"/>
      <c r="ZT44" s="56"/>
      <c r="ZU44" s="56"/>
      <c r="ZV44" s="56"/>
      <c r="ZW44" s="56"/>
      <c r="ZX44" s="56"/>
      <c r="ZY44" s="56"/>
      <c r="ZZ44" s="56"/>
      <c r="AAA44" s="56"/>
      <c r="AAB44" s="56"/>
      <c r="AAC44" s="56"/>
      <c r="AAD44" s="56"/>
      <c r="AAE44" s="56"/>
      <c r="AAF44" s="56"/>
      <c r="AAG44" s="56"/>
      <c r="AAH44" s="56"/>
      <c r="AAI44" s="56"/>
      <c r="AAJ44" s="56"/>
      <c r="AAK44" s="56"/>
      <c r="AAL44" s="56"/>
      <c r="AAM44" s="56"/>
      <c r="AAN44" s="56"/>
      <c r="AAO44" s="56"/>
      <c r="AAP44" s="56"/>
      <c r="AAQ44" s="56"/>
      <c r="AAR44" s="56"/>
      <c r="AAS44" s="56"/>
      <c r="AAT44" s="56"/>
      <c r="AAU44" s="56"/>
      <c r="AAV44" s="56"/>
      <c r="AAW44" s="56"/>
      <c r="AAX44" s="56"/>
      <c r="AAY44" s="56"/>
      <c r="AAZ44" s="56"/>
      <c r="ABA44" s="56"/>
      <c r="ABB44" s="56"/>
      <c r="ABC44" s="56"/>
      <c r="ABD44" s="56"/>
      <c r="ABE44" s="56"/>
      <c r="ABF44" s="56"/>
      <c r="ABG44" s="56"/>
      <c r="ABH44" s="56"/>
      <c r="ABI44" s="56"/>
      <c r="ABJ44" s="56"/>
      <c r="ABK44" s="56"/>
      <c r="ABL44" s="56"/>
      <c r="ABM44" s="56"/>
      <c r="ABN44" s="56"/>
      <c r="ABO44" s="56"/>
      <c r="ABP44" s="56"/>
      <c r="ABQ44" s="56"/>
      <c r="ABR44" s="56"/>
      <c r="ABS44" s="56"/>
      <c r="ABT44" s="56"/>
      <c r="ABU44" s="56"/>
      <c r="ABV44" s="56"/>
      <c r="ABW44" s="56"/>
      <c r="ABX44" s="56"/>
      <c r="ABY44" s="56"/>
      <c r="ABZ44" s="56"/>
      <c r="ACA44" s="56"/>
      <c r="ACB44" s="56"/>
      <c r="ACC44" s="56"/>
      <c r="ACD44" s="56"/>
      <c r="ACE44" s="56"/>
      <c r="ACF44" s="56"/>
      <c r="ACG44" s="56"/>
      <c r="ACH44" s="56"/>
      <c r="ACI44" s="56"/>
      <c r="ACJ44" s="56"/>
      <c r="ACK44" s="56"/>
      <c r="ACL44" s="56"/>
      <c r="ACM44" s="56"/>
      <c r="ACN44" s="56"/>
      <c r="ACO44" s="56"/>
      <c r="ACP44" s="56"/>
      <c r="ACQ44" s="56"/>
      <c r="ACR44" s="56"/>
      <c r="ACS44" s="56"/>
      <c r="ACT44" s="56"/>
      <c r="ACU44" s="56"/>
      <c r="ACV44" s="56"/>
      <c r="ACW44" s="56"/>
      <c r="ACX44" s="56"/>
      <c r="ACY44" s="56"/>
      <c r="ACZ44" s="56"/>
      <c r="ADA44" s="56"/>
      <c r="ADB44" s="56"/>
      <c r="ADC44" s="56"/>
      <c r="ADD44" s="56"/>
      <c r="ADE44" s="56"/>
      <c r="ADF44" s="56"/>
      <c r="ADG44" s="56"/>
      <c r="ADH44" s="56"/>
      <c r="ADI44" s="56"/>
      <c r="ADJ44" s="56"/>
      <c r="ADK44" s="56"/>
      <c r="ADL44" s="56"/>
      <c r="ADM44" s="56"/>
      <c r="ADN44" s="56"/>
      <c r="ADO44" s="56"/>
      <c r="ADP44" s="56"/>
      <c r="ADQ44" s="56"/>
      <c r="ADR44" s="56"/>
      <c r="ADS44" s="56"/>
      <c r="ADT44" s="56"/>
      <c r="ADU44" s="56"/>
      <c r="ADV44" s="56"/>
      <c r="ADW44" s="56"/>
      <c r="ADX44" s="56"/>
      <c r="ADY44" s="56"/>
      <c r="ADZ44" s="56"/>
      <c r="AEA44" s="56"/>
      <c r="AEB44" s="56"/>
      <c r="AEC44" s="56"/>
      <c r="AED44" s="56"/>
      <c r="AEE44" s="56"/>
      <c r="AEF44" s="56"/>
      <c r="AEG44" s="56"/>
      <c r="AEH44" s="56"/>
      <c r="AEI44" s="56"/>
      <c r="AEJ44" s="56"/>
      <c r="AEK44" s="56"/>
      <c r="AEL44" s="56"/>
      <c r="AEM44" s="56"/>
      <c r="AEN44" s="56"/>
      <c r="AEO44" s="56"/>
      <c r="AEP44" s="56"/>
      <c r="AEQ44" s="56"/>
      <c r="AER44" s="56"/>
      <c r="AES44" s="56"/>
      <c r="AET44" s="56"/>
      <c r="AEU44" s="56"/>
      <c r="AEV44" s="56"/>
      <c r="AEW44" s="56"/>
      <c r="AEX44" s="56"/>
      <c r="AEY44" s="56"/>
      <c r="AEZ44" s="56"/>
      <c r="AFA44" s="56"/>
      <c r="AFB44" s="56"/>
      <c r="AFC44" s="56"/>
      <c r="AFD44" s="56"/>
      <c r="AFE44" s="56"/>
      <c r="AFF44" s="56"/>
      <c r="AFG44" s="56"/>
      <c r="AFH44" s="56"/>
      <c r="AFI44" s="56"/>
      <c r="AFJ44" s="56"/>
      <c r="AFK44" s="56"/>
      <c r="AFL44" s="56"/>
      <c r="AFM44" s="56"/>
      <c r="AFN44" s="56"/>
      <c r="AFO44" s="56"/>
      <c r="AFP44" s="56"/>
      <c r="AFQ44" s="56"/>
      <c r="AFR44" s="56"/>
      <c r="AFS44" s="56"/>
      <c r="AFT44" s="56"/>
      <c r="AFU44" s="56"/>
      <c r="AFV44" s="56"/>
      <c r="AFW44" s="56"/>
      <c r="AFX44" s="56"/>
      <c r="AFY44" s="56"/>
      <c r="AFZ44" s="56"/>
      <c r="AGA44" s="56"/>
      <c r="AGB44" s="56"/>
      <c r="AGC44" s="56"/>
      <c r="AGD44" s="56"/>
      <c r="AGE44" s="56"/>
      <c r="AGF44" s="56"/>
      <c r="AGG44" s="56"/>
      <c r="AGH44" s="56"/>
      <c r="AGI44" s="56"/>
      <c r="AGJ44" s="56"/>
      <c r="AGK44" s="56"/>
      <c r="AGL44" s="56"/>
      <c r="AGM44" s="56"/>
      <c r="AGN44" s="56"/>
      <c r="AGO44" s="56"/>
      <c r="AGP44" s="56"/>
      <c r="AGQ44" s="56"/>
      <c r="AGR44" s="56"/>
      <c r="AGS44" s="56"/>
      <c r="AGT44" s="56"/>
      <c r="AGU44" s="56"/>
      <c r="AGV44" s="56"/>
      <c r="AGW44" s="56"/>
      <c r="AGX44" s="56"/>
      <c r="AGY44" s="56"/>
      <c r="AGZ44" s="56"/>
      <c r="AHA44" s="56"/>
      <c r="AHB44" s="56"/>
      <c r="AHC44" s="56"/>
      <c r="AHD44" s="56"/>
      <c r="AHE44" s="56"/>
      <c r="AHF44" s="56"/>
      <c r="AHG44" s="56"/>
      <c r="AHH44" s="56"/>
      <c r="AHI44" s="56"/>
      <c r="AHJ44" s="56"/>
      <c r="AHK44" s="56"/>
      <c r="AHL44" s="56"/>
      <c r="AHM44" s="56"/>
      <c r="AHN44" s="56"/>
      <c r="AHO44" s="56"/>
      <c r="AHP44" s="56"/>
      <c r="AHQ44" s="56"/>
      <c r="AHR44" s="56"/>
      <c r="AHS44" s="56"/>
      <c r="AHT44" s="56"/>
      <c r="AHU44" s="56"/>
      <c r="AHV44" s="56"/>
      <c r="AHW44" s="56"/>
      <c r="AHX44" s="56"/>
      <c r="AHY44" s="56"/>
      <c r="AHZ44" s="56"/>
      <c r="AIA44" s="56"/>
      <c r="AIB44" s="56"/>
      <c r="AIC44" s="56"/>
      <c r="AID44" s="56"/>
      <c r="AIE44" s="56"/>
      <c r="AIF44" s="56"/>
      <c r="AIG44" s="56"/>
      <c r="AIH44" s="56"/>
      <c r="AII44" s="56"/>
      <c r="AIJ44" s="56"/>
      <c r="AIK44" s="56"/>
      <c r="AIL44" s="56"/>
      <c r="AIM44" s="56"/>
      <c r="AIN44" s="56"/>
      <c r="AIO44" s="56"/>
      <c r="AIP44" s="56"/>
      <c r="AIQ44" s="56"/>
      <c r="AIR44" s="56"/>
      <c r="AIS44" s="56"/>
      <c r="AIT44" s="56"/>
      <c r="AIU44" s="56"/>
      <c r="AIV44" s="56"/>
      <c r="AIW44" s="56"/>
      <c r="AIX44" s="56"/>
      <c r="AIY44" s="56"/>
      <c r="AIZ44" s="56"/>
      <c r="AJA44" s="56"/>
      <c r="AJB44" s="56"/>
      <c r="AJC44" s="56"/>
      <c r="AJD44" s="56"/>
      <c r="AJE44" s="56"/>
      <c r="AJF44" s="56"/>
      <c r="AJG44" s="56"/>
      <c r="AJH44" s="56"/>
      <c r="AJI44" s="56"/>
      <c r="AJJ44" s="56"/>
      <c r="AJK44" s="56"/>
      <c r="AJL44" s="56"/>
      <c r="AJM44" s="56"/>
      <c r="AJN44" s="56"/>
      <c r="AJO44" s="56"/>
      <c r="AJP44" s="56"/>
      <c r="AJQ44" s="56"/>
      <c r="AJR44" s="56"/>
      <c r="AJS44" s="56"/>
      <c r="AJT44" s="56"/>
      <c r="AJU44" s="56"/>
      <c r="AJV44" s="56"/>
      <c r="AJW44" s="56"/>
      <c r="AJX44" s="56"/>
      <c r="AJY44" s="56"/>
      <c r="AJZ44" s="56"/>
      <c r="AKA44" s="56"/>
      <c r="AKB44" s="56"/>
      <c r="AKC44" s="56"/>
      <c r="AKD44" s="56"/>
      <c r="AKE44" s="56"/>
      <c r="AKF44" s="56"/>
      <c r="AKG44" s="56"/>
      <c r="AKH44" s="56"/>
      <c r="AKI44" s="56"/>
      <c r="AKJ44" s="56"/>
      <c r="AKK44" s="56"/>
      <c r="AKL44" s="56"/>
      <c r="AKM44" s="56"/>
      <c r="AKN44" s="56"/>
      <c r="AKO44" s="56"/>
      <c r="AKP44" s="56"/>
      <c r="AKQ44" s="56"/>
      <c r="AKR44" s="56"/>
      <c r="AKS44" s="56"/>
      <c r="AKT44" s="56"/>
      <c r="AKU44" s="56"/>
      <c r="AKV44" s="56"/>
      <c r="AKW44" s="56"/>
      <c r="AKX44" s="56"/>
      <c r="AKY44" s="56"/>
      <c r="AKZ44" s="56"/>
      <c r="ALA44" s="56"/>
      <c r="ALB44" s="56"/>
      <c r="ALC44" s="56"/>
      <c r="ALD44" s="56"/>
      <c r="ALE44" s="56"/>
      <c r="ALF44" s="56"/>
      <c r="ALG44" s="56"/>
      <c r="ALH44" s="56"/>
      <c r="ALI44" s="56"/>
      <c r="ALJ44" s="56"/>
      <c r="ALK44" s="56"/>
      <c r="ALL44" s="56"/>
      <c r="ALM44" s="56"/>
    </row>
    <row r="45" customFormat="false" ht="22.65" hidden="false" customHeight="true" outlineLevel="0" collapsed="false">
      <c r="A45" s="57" t="s">
        <v>46</v>
      </c>
      <c r="B45" s="57"/>
      <c r="C45" s="58" t="s">
        <v>38</v>
      </c>
      <c r="D45" s="58"/>
      <c r="E45" s="59" t="n">
        <v>0.25</v>
      </c>
      <c r="F45" s="30" t="n">
        <v>7.3</v>
      </c>
      <c r="G45" s="31" t="n">
        <f aca="false">AI45</f>
        <v>0</v>
      </c>
      <c r="H45" s="32"/>
      <c r="I45" s="33"/>
      <c r="J45" s="33"/>
      <c r="K45" s="33"/>
      <c r="L45" s="33"/>
      <c r="M45" s="33"/>
      <c r="N45" s="34"/>
      <c r="O45" s="33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2"/>
      <c r="AI45" s="31" t="n">
        <f aca="false">SUM(I45:AG45)</f>
        <v>0</v>
      </c>
      <c r="AJ45" s="35" t="n">
        <f aca="false">F45*AI45</f>
        <v>0</v>
      </c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  <c r="IW45" s="56"/>
      <c r="IX45" s="56"/>
      <c r="IY45" s="56"/>
      <c r="IZ45" s="56"/>
      <c r="JA45" s="56"/>
      <c r="JB45" s="56"/>
      <c r="JC45" s="56"/>
      <c r="JD45" s="56"/>
      <c r="JE45" s="56"/>
      <c r="JF45" s="56"/>
      <c r="JG45" s="56"/>
      <c r="JH45" s="56"/>
      <c r="JI45" s="56"/>
      <c r="JJ45" s="56"/>
      <c r="JK45" s="56"/>
      <c r="JL45" s="56"/>
      <c r="JM45" s="56"/>
      <c r="JN45" s="56"/>
      <c r="JO45" s="56"/>
      <c r="JP45" s="56"/>
      <c r="JQ45" s="56"/>
      <c r="JR45" s="56"/>
      <c r="JS45" s="56"/>
      <c r="JT45" s="56"/>
      <c r="JU45" s="56"/>
      <c r="JV45" s="56"/>
      <c r="JW45" s="56"/>
      <c r="JX45" s="56"/>
      <c r="JY45" s="56"/>
      <c r="JZ45" s="56"/>
      <c r="KA45" s="56"/>
      <c r="KB45" s="56"/>
      <c r="KC45" s="56"/>
      <c r="KD45" s="56"/>
      <c r="KE45" s="56"/>
      <c r="KF45" s="56"/>
      <c r="KG45" s="56"/>
      <c r="KH45" s="56"/>
      <c r="KI45" s="56"/>
      <c r="KJ45" s="56"/>
      <c r="KK45" s="56"/>
      <c r="KL45" s="56"/>
      <c r="KM45" s="56"/>
      <c r="KN45" s="56"/>
      <c r="KO45" s="56"/>
      <c r="KP45" s="56"/>
      <c r="KQ45" s="56"/>
      <c r="KR45" s="56"/>
      <c r="KS45" s="56"/>
      <c r="KT45" s="56"/>
      <c r="KU45" s="56"/>
      <c r="KV45" s="56"/>
      <c r="KW45" s="56"/>
      <c r="KX45" s="56"/>
      <c r="KY45" s="56"/>
      <c r="KZ45" s="56"/>
      <c r="LA45" s="56"/>
      <c r="LB45" s="56"/>
      <c r="LC45" s="56"/>
      <c r="LD45" s="56"/>
      <c r="LE45" s="56"/>
      <c r="LF45" s="56"/>
      <c r="LG45" s="56"/>
      <c r="LH45" s="56"/>
      <c r="LI45" s="56"/>
      <c r="LJ45" s="56"/>
      <c r="LK45" s="56"/>
      <c r="LL45" s="56"/>
      <c r="LM45" s="56"/>
      <c r="LN45" s="56"/>
      <c r="LO45" s="56"/>
      <c r="LP45" s="56"/>
      <c r="LQ45" s="56"/>
      <c r="LR45" s="56"/>
      <c r="LS45" s="56"/>
      <c r="LT45" s="56"/>
      <c r="LU45" s="56"/>
      <c r="LV45" s="56"/>
      <c r="LW45" s="56"/>
      <c r="LX45" s="56"/>
      <c r="LY45" s="56"/>
      <c r="LZ45" s="56"/>
      <c r="MA45" s="56"/>
      <c r="MB45" s="56"/>
      <c r="MC45" s="56"/>
      <c r="MD45" s="56"/>
      <c r="ME45" s="56"/>
      <c r="MF45" s="56"/>
      <c r="MG45" s="56"/>
      <c r="MH45" s="56"/>
      <c r="MI45" s="56"/>
      <c r="MJ45" s="56"/>
      <c r="MK45" s="56"/>
      <c r="ML45" s="56"/>
      <c r="MM45" s="56"/>
      <c r="MN45" s="56"/>
      <c r="MO45" s="56"/>
      <c r="MP45" s="56"/>
      <c r="MQ45" s="56"/>
      <c r="MR45" s="56"/>
      <c r="MS45" s="56"/>
      <c r="MT45" s="56"/>
      <c r="MU45" s="56"/>
      <c r="MV45" s="56"/>
      <c r="MW45" s="56"/>
      <c r="MX45" s="56"/>
      <c r="MY45" s="56"/>
      <c r="MZ45" s="56"/>
      <c r="NA45" s="56"/>
      <c r="NB45" s="56"/>
      <c r="NC45" s="56"/>
      <c r="ND45" s="56"/>
      <c r="NE45" s="56"/>
      <c r="NF45" s="56"/>
      <c r="NG45" s="56"/>
      <c r="NH45" s="56"/>
      <c r="NI45" s="56"/>
      <c r="NJ45" s="56"/>
      <c r="NK45" s="56"/>
      <c r="NL45" s="56"/>
      <c r="NM45" s="56"/>
      <c r="NN45" s="56"/>
      <c r="NO45" s="56"/>
      <c r="NP45" s="56"/>
      <c r="NQ45" s="56"/>
      <c r="NR45" s="56"/>
      <c r="NS45" s="56"/>
      <c r="NT45" s="56"/>
      <c r="NU45" s="56"/>
      <c r="NV45" s="56"/>
      <c r="NW45" s="56"/>
      <c r="NX45" s="56"/>
      <c r="NY45" s="56"/>
      <c r="NZ45" s="56"/>
      <c r="OA45" s="56"/>
      <c r="OB45" s="56"/>
      <c r="OC45" s="56"/>
      <c r="OD45" s="56"/>
      <c r="OE45" s="56"/>
      <c r="OF45" s="56"/>
      <c r="OG45" s="56"/>
      <c r="OH45" s="56"/>
      <c r="OI45" s="56"/>
      <c r="OJ45" s="56"/>
      <c r="OK45" s="56"/>
      <c r="OL45" s="56"/>
      <c r="OM45" s="56"/>
      <c r="ON45" s="56"/>
      <c r="OO45" s="56"/>
      <c r="OP45" s="56"/>
      <c r="OQ45" s="56"/>
      <c r="OR45" s="56"/>
      <c r="OS45" s="56"/>
      <c r="OT45" s="56"/>
      <c r="OU45" s="56"/>
      <c r="OV45" s="56"/>
      <c r="OW45" s="56"/>
      <c r="OX45" s="56"/>
      <c r="OY45" s="56"/>
      <c r="OZ45" s="56"/>
      <c r="PA45" s="56"/>
      <c r="PB45" s="56"/>
      <c r="PC45" s="56"/>
      <c r="PD45" s="56"/>
      <c r="PE45" s="56"/>
      <c r="PF45" s="56"/>
      <c r="PG45" s="56"/>
      <c r="PH45" s="56"/>
      <c r="PI45" s="56"/>
      <c r="PJ45" s="56"/>
      <c r="PK45" s="56"/>
      <c r="PL45" s="56"/>
      <c r="PM45" s="56"/>
      <c r="PN45" s="56"/>
      <c r="PO45" s="56"/>
      <c r="PP45" s="56"/>
      <c r="PQ45" s="56"/>
      <c r="PR45" s="56"/>
      <c r="PS45" s="56"/>
      <c r="PT45" s="56"/>
      <c r="PU45" s="56"/>
      <c r="PV45" s="56"/>
      <c r="PW45" s="56"/>
      <c r="PX45" s="56"/>
      <c r="PY45" s="56"/>
      <c r="PZ45" s="56"/>
      <c r="QA45" s="56"/>
      <c r="QB45" s="56"/>
      <c r="QC45" s="56"/>
      <c r="QD45" s="56"/>
      <c r="QE45" s="56"/>
      <c r="QF45" s="56"/>
      <c r="QG45" s="56"/>
      <c r="QH45" s="56"/>
      <c r="QI45" s="56"/>
      <c r="QJ45" s="56"/>
      <c r="QK45" s="56"/>
      <c r="QL45" s="56"/>
      <c r="QM45" s="56"/>
      <c r="QN45" s="56"/>
      <c r="QO45" s="56"/>
      <c r="QP45" s="56"/>
      <c r="QQ45" s="56"/>
      <c r="QR45" s="56"/>
      <c r="QS45" s="56"/>
      <c r="QT45" s="56"/>
      <c r="QU45" s="56"/>
      <c r="QV45" s="56"/>
      <c r="QW45" s="56"/>
      <c r="QX45" s="56"/>
      <c r="QY45" s="56"/>
      <c r="QZ45" s="56"/>
      <c r="RA45" s="56"/>
      <c r="RB45" s="56"/>
      <c r="RC45" s="56"/>
      <c r="RD45" s="56"/>
      <c r="RE45" s="56"/>
      <c r="RF45" s="56"/>
      <c r="RG45" s="56"/>
      <c r="RH45" s="56"/>
      <c r="RI45" s="56"/>
      <c r="RJ45" s="56"/>
      <c r="RK45" s="56"/>
      <c r="RL45" s="56"/>
      <c r="RM45" s="56"/>
      <c r="RN45" s="56"/>
      <c r="RO45" s="56"/>
      <c r="RP45" s="56"/>
      <c r="RQ45" s="56"/>
      <c r="RR45" s="56"/>
      <c r="RS45" s="56"/>
      <c r="RT45" s="56"/>
      <c r="RU45" s="56"/>
      <c r="RV45" s="56"/>
      <c r="RW45" s="56"/>
      <c r="RX45" s="56"/>
      <c r="RY45" s="56"/>
      <c r="RZ45" s="56"/>
      <c r="SA45" s="56"/>
      <c r="SB45" s="56"/>
      <c r="SC45" s="56"/>
      <c r="SD45" s="56"/>
      <c r="SE45" s="56"/>
      <c r="SF45" s="56"/>
      <c r="SG45" s="56"/>
      <c r="SH45" s="56"/>
      <c r="SI45" s="56"/>
      <c r="SJ45" s="56"/>
      <c r="SK45" s="56"/>
      <c r="SL45" s="56"/>
      <c r="SM45" s="56"/>
      <c r="SN45" s="56"/>
      <c r="SO45" s="56"/>
      <c r="SP45" s="56"/>
      <c r="SQ45" s="56"/>
      <c r="SR45" s="56"/>
      <c r="SS45" s="56"/>
      <c r="ST45" s="56"/>
      <c r="SU45" s="56"/>
      <c r="SV45" s="56"/>
      <c r="SW45" s="56"/>
      <c r="SX45" s="56"/>
      <c r="SY45" s="56"/>
      <c r="SZ45" s="56"/>
      <c r="TA45" s="56"/>
      <c r="TB45" s="56"/>
      <c r="TC45" s="56"/>
      <c r="TD45" s="56"/>
      <c r="TE45" s="56"/>
      <c r="TF45" s="56"/>
      <c r="TG45" s="56"/>
      <c r="TH45" s="56"/>
      <c r="TI45" s="56"/>
      <c r="TJ45" s="56"/>
      <c r="TK45" s="56"/>
      <c r="TL45" s="56"/>
      <c r="TM45" s="56"/>
      <c r="TN45" s="56"/>
      <c r="TO45" s="56"/>
      <c r="TP45" s="56"/>
      <c r="TQ45" s="56"/>
      <c r="TR45" s="56"/>
      <c r="TS45" s="56"/>
      <c r="TT45" s="56"/>
      <c r="TU45" s="56"/>
      <c r="TV45" s="56"/>
      <c r="TW45" s="56"/>
      <c r="TX45" s="56"/>
      <c r="TY45" s="56"/>
      <c r="TZ45" s="56"/>
      <c r="UA45" s="56"/>
      <c r="UB45" s="56"/>
      <c r="UC45" s="56"/>
      <c r="UD45" s="56"/>
      <c r="UE45" s="56"/>
      <c r="UF45" s="56"/>
      <c r="UG45" s="56"/>
      <c r="UH45" s="56"/>
      <c r="UI45" s="56"/>
      <c r="UJ45" s="56"/>
      <c r="UK45" s="56"/>
      <c r="UL45" s="56"/>
      <c r="UM45" s="56"/>
      <c r="UN45" s="56"/>
      <c r="UO45" s="56"/>
      <c r="UP45" s="56"/>
      <c r="UQ45" s="56"/>
      <c r="UR45" s="56"/>
      <c r="US45" s="56"/>
      <c r="UT45" s="56"/>
      <c r="UU45" s="56"/>
      <c r="UV45" s="56"/>
      <c r="UW45" s="56"/>
      <c r="UX45" s="56"/>
      <c r="UY45" s="56"/>
      <c r="UZ45" s="56"/>
      <c r="VA45" s="56"/>
      <c r="VB45" s="56"/>
      <c r="VC45" s="56"/>
      <c r="VD45" s="56"/>
      <c r="VE45" s="56"/>
      <c r="VF45" s="56"/>
      <c r="VG45" s="56"/>
      <c r="VH45" s="56"/>
      <c r="VI45" s="56"/>
      <c r="VJ45" s="56"/>
      <c r="VK45" s="56"/>
      <c r="VL45" s="56"/>
      <c r="VM45" s="56"/>
      <c r="VN45" s="56"/>
      <c r="VO45" s="56"/>
      <c r="VP45" s="56"/>
      <c r="VQ45" s="56"/>
      <c r="VR45" s="56"/>
      <c r="VS45" s="56"/>
      <c r="VT45" s="56"/>
      <c r="VU45" s="56"/>
      <c r="VV45" s="56"/>
      <c r="VW45" s="56"/>
      <c r="VX45" s="56"/>
      <c r="VY45" s="56"/>
      <c r="VZ45" s="56"/>
      <c r="WA45" s="56"/>
      <c r="WB45" s="56"/>
      <c r="WC45" s="56"/>
      <c r="WD45" s="56"/>
      <c r="WE45" s="56"/>
      <c r="WF45" s="56"/>
      <c r="WG45" s="56"/>
      <c r="WH45" s="56"/>
      <c r="WI45" s="56"/>
      <c r="WJ45" s="56"/>
      <c r="WK45" s="56"/>
      <c r="WL45" s="56"/>
      <c r="WM45" s="56"/>
      <c r="WN45" s="56"/>
      <c r="WO45" s="56"/>
      <c r="WP45" s="56"/>
      <c r="WQ45" s="56"/>
      <c r="WR45" s="56"/>
      <c r="WS45" s="56"/>
      <c r="WT45" s="56"/>
      <c r="WU45" s="56"/>
      <c r="WV45" s="56"/>
      <c r="WW45" s="56"/>
      <c r="WX45" s="56"/>
      <c r="WY45" s="56"/>
      <c r="WZ45" s="56"/>
      <c r="XA45" s="56"/>
      <c r="XB45" s="56"/>
      <c r="XC45" s="56"/>
      <c r="XD45" s="56"/>
      <c r="XE45" s="56"/>
      <c r="XF45" s="56"/>
      <c r="XG45" s="56"/>
      <c r="XH45" s="56"/>
      <c r="XI45" s="56"/>
      <c r="XJ45" s="56"/>
      <c r="XK45" s="56"/>
      <c r="XL45" s="56"/>
      <c r="XM45" s="56"/>
      <c r="XN45" s="56"/>
      <c r="XO45" s="56"/>
      <c r="XP45" s="56"/>
      <c r="XQ45" s="56"/>
      <c r="XR45" s="56"/>
      <c r="XS45" s="56"/>
      <c r="XT45" s="56"/>
      <c r="XU45" s="56"/>
      <c r="XV45" s="56"/>
      <c r="XW45" s="56"/>
      <c r="XX45" s="56"/>
      <c r="XY45" s="56"/>
      <c r="XZ45" s="56"/>
      <c r="YA45" s="56"/>
      <c r="YB45" s="56"/>
      <c r="YC45" s="56"/>
      <c r="YD45" s="56"/>
      <c r="YE45" s="56"/>
      <c r="YF45" s="56"/>
      <c r="YG45" s="56"/>
      <c r="YH45" s="56"/>
      <c r="YI45" s="56"/>
      <c r="YJ45" s="56"/>
      <c r="YK45" s="56"/>
      <c r="YL45" s="56"/>
      <c r="YM45" s="56"/>
      <c r="YN45" s="56"/>
      <c r="YO45" s="56"/>
      <c r="YP45" s="56"/>
      <c r="YQ45" s="56"/>
      <c r="YR45" s="56"/>
      <c r="YS45" s="56"/>
      <c r="YT45" s="56"/>
      <c r="YU45" s="56"/>
      <c r="YV45" s="56"/>
      <c r="YW45" s="56"/>
      <c r="YX45" s="56"/>
      <c r="YY45" s="56"/>
      <c r="YZ45" s="56"/>
      <c r="ZA45" s="56"/>
      <c r="ZB45" s="56"/>
      <c r="ZC45" s="56"/>
      <c r="ZD45" s="56"/>
      <c r="ZE45" s="56"/>
      <c r="ZF45" s="56"/>
      <c r="ZG45" s="56"/>
      <c r="ZH45" s="56"/>
      <c r="ZI45" s="56"/>
      <c r="ZJ45" s="56"/>
      <c r="ZK45" s="56"/>
      <c r="ZL45" s="56"/>
      <c r="ZM45" s="56"/>
      <c r="ZN45" s="56"/>
      <c r="ZO45" s="56"/>
      <c r="ZP45" s="56"/>
      <c r="ZQ45" s="56"/>
      <c r="ZR45" s="56"/>
      <c r="ZS45" s="56"/>
      <c r="ZT45" s="56"/>
      <c r="ZU45" s="56"/>
      <c r="ZV45" s="56"/>
      <c r="ZW45" s="56"/>
      <c r="ZX45" s="56"/>
      <c r="ZY45" s="56"/>
      <c r="ZZ45" s="56"/>
      <c r="AAA45" s="56"/>
      <c r="AAB45" s="56"/>
      <c r="AAC45" s="56"/>
      <c r="AAD45" s="56"/>
      <c r="AAE45" s="56"/>
      <c r="AAF45" s="56"/>
      <c r="AAG45" s="56"/>
      <c r="AAH45" s="56"/>
      <c r="AAI45" s="56"/>
      <c r="AAJ45" s="56"/>
      <c r="AAK45" s="56"/>
      <c r="AAL45" s="56"/>
      <c r="AAM45" s="56"/>
      <c r="AAN45" s="56"/>
      <c r="AAO45" s="56"/>
      <c r="AAP45" s="56"/>
      <c r="AAQ45" s="56"/>
      <c r="AAR45" s="56"/>
      <c r="AAS45" s="56"/>
      <c r="AAT45" s="56"/>
      <c r="AAU45" s="56"/>
      <c r="AAV45" s="56"/>
      <c r="AAW45" s="56"/>
      <c r="AAX45" s="56"/>
      <c r="AAY45" s="56"/>
      <c r="AAZ45" s="56"/>
      <c r="ABA45" s="56"/>
      <c r="ABB45" s="56"/>
      <c r="ABC45" s="56"/>
      <c r="ABD45" s="56"/>
      <c r="ABE45" s="56"/>
      <c r="ABF45" s="56"/>
      <c r="ABG45" s="56"/>
      <c r="ABH45" s="56"/>
      <c r="ABI45" s="56"/>
      <c r="ABJ45" s="56"/>
      <c r="ABK45" s="56"/>
      <c r="ABL45" s="56"/>
      <c r="ABM45" s="56"/>
      <c r="ABN45" s="56"/>
      <c r="ABO45" s="56"/>
      <c r="ABP45" s="56"/>
      <c r="ABQ45" s="56"/>
      <c r="ABR45" s="56"/>
      <c r="ABS45" s="56"/>
      <c r="ABT45" s="56"/>
      <c r="ABU45" s="56"/>
      <c r="ABV45" s="56"/>
      <c r="ABW45" s="56"/>
      <c r="ABX45" s="56"/>
      <c r="ABY45" s="56"/>
      <c r="ABZ45" s="56"/>
      <c r="ACA45" s="56"/>
      <c r="ACB45" s="56"/>
      <c r="ACC45" s="56"/>
      <c r="ACD45" s="56"/>
      <c r="ACE45" s="56"/>
      <c r="ACF45" s="56"/>
      <c r="ACG45" s="56"/>
      <c r="ACH45" s="56"/>
      <c r="ACI45" s="56"/>
      <c r="ACJ45" s="56"/>
      <c r="ACK45" s="56"/>
      <c r="ACL45" s="56"/>
      <c r="ACM45" s="56"/>
      <c r="ACN45" s="56"/>
      <c r="ACO45" s="56"/>
      <c r="ACP45" s="56"/>
      <c r="ACQ45" s="56"/>
      <c r="ACR45" s="56"/>
      <c r="ACS45" s="56"/>
      <c r="ACT45" s="56"/>
      <c r="ACU45" s="56"/>
      <c r="ACV45" s="56"/>
      <c r="ACW45" s="56"/>
      <c r="ACX45" s="56"/>
      <c r="ACY45" s="56"/>
      <c r="ACZ45" s="56"/>
      <c r="ADA45" s="56"/>
      <c r="ADB45" s="56"/>
      <c r="ADC45" s="56"/>
      <c r="ADD45" s="56"/>
      <c r="ADE45" s="56"/>
      <c r="ADF45" s="56"/>
      <c r="ADG45" s="56"/>
      <c r="ADH45" s="56"/>
      <c r="ADI45" s="56"/>
      <c r="ADJ45" s="56"/>
      <c r="ADK45" s="56"/>
      <c r="ADL45" s="56"/>
      <c r="ADM45" s="56"/>
      <c r="ADN45" s="56"/>
      <c r="ADO45" s="56"/>
      <c r="ADP45" s="56"/>
      <c r="ADQ45" s="56"/>
      <c r="ADR45" s="56"/>
      <c r="ADS45" s="56"/>
      <c r="ADT45" s="56"/>
      <c r="ADU45" s="56"/>
      <c r="ADV45" s="56"/>
      <c r="ADW45" s="56"/>
      <c r="ADX45" s="56"/>
      <c r="ADY45" s="56"/>
      <c r="ADZ45" s="56"/>
      <c r="AEA45" s="56"/>
      <c r="AEB45" s="56"/>
      <c r="AEC45" s="56"/>
      <c r="AED45" s="56"/>
      <c r="AEE45" s="56"/>
      <c r="AEF45" s="56"/>
      <c r="AEG45" s="56"/>
      <c r="AEH45" s="56"/>
      <c r="AEI45" s="56"/>
      <c r="AEJ45" s="56"/>
      <c r="AEK45" s="56"/>
      <c r="AEL45" s="56"/>
      <c r="AEM45" s="56"/>
      <c r="AEN45" s="56"/>
      <c r="AEO45" s="56"/>
      <c r="AEP45" s="56"/>
      <c r="AEQ45" s="56"/>
      <c r="AER45" s="56"/>
      <c r="AES45" s="56"/>
      <c r="AET45" s="56"/>
      <c r="AEU45" s="56"/>
      <c r="AEV45" s="56"/>
      <c r="AEW45" s="56"/>
      <c r="AEX45" s="56"/>
      <c r="AEY45" s="56"/>
      <c r="AEZ45" s="56"/>
      <c r="AFA45" s="56"/>
      <c r="AFB45" s="56"/>
      <c r="AFC45" s="56"/>
      <c r="AFD45" s="56"/>
      <c r="AFE45" s="56"/>
      <c r="AFF45" s="56"/>
      <c r="AFG45" s="56"/>
      <c r="AFH45" s="56"/>
      <c r="AFI45" s="56"/>
      <c r="AFJ45" s="56"/>
      <c r="AFK45" s="56"/>
      <c r="AFL45" s="56"/>
      <c r="AFM45" s="56"/>
      <c r="AFN45" s="56"/>
      <c r="AFO45" s="56"/>
      <c r="AFP45" s="56"/>
      <c r="AFQ45" s="56"/>
      <c r="AFR45" s="56"/>
      <c r="AFS45" s="56"/>
      <c r="AFT45" s="56"/>
      <c r="AFU45" s="56"/>
      <c r="AFV45" s="56"/>
      <c r="AFW45" s="56"/>
      <c r="AFX45" s="56"/>
      <c r="AFY45" s="56"/>
      <c r="AFZ45" s="56"/>
      <c r="AGA45" s="56"/>
      <c r="AGB45" s="56"/>
      <c r="AGC45" s="56"/>
      <c r="AGD45" s="56"/>
      <c r="AGE45" s="56"/>
      <c r="AGF45" s="56"/>
      <c r="AGG45" s="56"/>
      <c r="AGH45" s="56"/>
      <c r="AGI45" s="56"/>
      <c r="AGJ45" s="56"/>
      <c r="AGK45" s="56"/>
      <c r="AGL45" s="56"/>
      <c r="AGM45" s="56"/>
      <c r="AGN45" s="56"/>
      <c r="AGO45" s="56"/>
      <c r="AGP45" s="56"/>
      <c r="AGQ45" s="56"/>
      <c r="AGR45" s="56"/>
      <c r="AGS45" s="56"/>
      <c r="AGT45" s="56"/>
      <c r="AGU45" s="56"/>
      <c r="AGV45" s="56"/>
      <c r="AGW45" s="56"/>
      <c r="AGX45" s="56"/>
      <c r="AGY45" s="56"/>
      <c r="AGZ45" s="56"/>
      <c r="AHA45" s="56"/>
      <c r="AHB45" s="56"/>
      <c r="AHC45" s="56"/>
      <c r="AHD45" s="56"/>
      <c r="AHE45" s="56"/>
      <c r="AHF45" s="56"/>
      <c r="AHG45" s="56"/>
      <c r="AHH45" s="56"/>
      <c r="AHI45" s="56"/>
      <c r="AHJ45" s="56"/>
      <c r="AHK45" s="56"/>
      <c r="AHL45" s="56"/>
      <c r="AHM45" s="56"/>
      <c r="AHN45" s="56"/>
      <c r="AHO45" s="56"/>
      <c r="AHP45" s="56"/>
      <c r="AHQ45" s="56"/>
      <c r="AHR45" s="56"/>
      <c r="AHS45" s="56"/>
      <c r="AHT45" s="56"/>
      <c r="AHU45" s="56"/>
      <c r="AHV45" s="56"/>
      <c r="AHW45" s="56"/>
      <c r="AHX45" s="56"/>
      <c r="AHY45" s="56"/>
      <c r="AHZ45" s="56"/>
      <c r="AIA45" s="56"/>
      <c r="AIB45" s="56"/>
      <c r="AIC45" s="56"/>
      <c r="AID45" s="56"/>
      <c r="AIE45" s="56"/>
      <c r="AIF45" s="56"/>
      <c r="AIG45" s="56"/>
      <c r="AIH45" s="56"/>
      <c r="AII45" s="56"/>
      <c r="AIJ45" s="56"/>
      <c r="AIK45" s="56"/>
      <c r="AIL45" s="56"/>
      <c r="AIM45" s="56"/>
      <c r="AIN45" s="56"/>
      <c r="AIO45" s="56"/>
      <c r="AIP45" s="56"/>
      <c r="AIQ45" s="56"/>
      <c r="AIR45" s="56"/>
      <c r="AIS45" s="56"/>
      <c r="AIT45" s="56"/>
      <c r="AIU45" s="56"/>
      <c r="AIV45" s="56"/>
      <c r="AIW45" s="56"/>
      <c r="AIX45" s="56"/>
      <c r="AIY45" s="56"/>
      <c r="AIZ45" s="56"/>
      <c r="AJA45" s="56"/>
      <c r="AJB45" s="56"/>
      <c r="AJC45" s="56"/>
      <c r="AJD45" s="56"/>
      <c r="AJE45" s="56"/>
      <c r="AJF45" s="56"/>
      <c r="AJG45" s="56"/>
      <c r="AJH45" s="56"/>
      <c r="AJI45" s="56"/>
      <c r="AJJ45" s="56"/>
      <c r="AJK45" s="56"/>
      <c r="AJL45" s="56"/>
      <c r="AJM45" s="56"/>
      <c r="AJN45" s="56"/>
      <c r="AJO45" s="56"/>
      <c r="AJP45" s="56"/>
      <c r="AJQ45" s="56"/>
      <c r="AJR45" s="56"/>
      <c r="AJS45" s="56"/>
      <c r="AJT45" s="56"/>
      <c r="AJU45" s="56"/>
      <c r="AJV45" s="56"/>
      <c r="AJW45" s="56"/>
      <c r="AJX45" s="56"/>
      <c r="AJY45" s="56"/>
      <c r="AJZ45" s="56"/>
      <c r="AKA45" s="56"/>
      <c r="AKB45" s="56"/>
      <c r="AKC45" s="56"/>
      <c r="AKD45" s="56"/>
      <c r="AKE45" s="56"/>
      <c r="AKF45" s="56"/>
      <c r="AKG45" s="56"/>
      <c r="AKH45" s="56"/>
      <c r="AKI45" s="56"/>
      <c r="AKJ45" s="56"/>
      <c r="AKK45" s="56"/>
      <c r="AKL45" s="56"/>
      <c r="AKM45" s="56"/>
      <c r="AKN45" s="56"/>
      <c r="AKO45" s="56"/>
      <c r="AKP45" s="56"/>
      <c r="AKQ45" s="56"/>
      <c r="AKR45" s="56"/>
      <c r="AKS45" s="56"/>
      <c r="AKT45" s="56"/>
      <c r="AKU45" s="56"/>
      <c r="AKV45" s="56"/>
      <c r="AKW45" s="56"/>
      <c r="AKX45" s="56"/>
      <c r="AKY45" s="56"/>
      <c r="AKZ45" s="56"/>
      <c r="ALA45" s="56"/>
      <c r="ALB45" s="56"/>
      <c r="ALC45" s="56"/>
      <c r="ALD45" s="56"/>
      <c r="ALE45" s="56"/>
      <c r="ALF45" s="56"/>
      <c r="ALG45" s="56"/>
      <c r="ALH45" s="56"/>
      <c r="ALI45" s="56"/>
      <c r="ALJ45" s="56"/>
      <c r="ALK45" s="56"/>
      <c r="ALL45" s="56"/>
      <c r="ALM45" s="56"/>
    </row>
    <row r="46" customFormat="false" ht="22.65" hidden="false" customHeight="true" outlineLevel="0" collapsed="false">
      <c r="A46" s="57"/>
      <c r="B46" s="57"/>
      <c r="C46" s="58" t="s">
        <v>39</v>
      </c>
      <c r="D46" s="58"/>
      <c r="E46" s="59" t="n">
        <v>0.25</v>
      </c>
      <c r="F46" s="30" t="n">
        <v>7.3</v>
      </c>
      <c r="G46" s="31" t="n">
        <f aca="false">AI46</f>
        <v>0</v>
      </c>
      <c r="H46" s="32"/>
      <c r="I46" s="33"/>
      <c r="J46" s="33"/>
      <c r="K46" s="33"/>
      <c r="L46" s="33"/>
      <c r="M46" s="33"/>
      <c r="N46" s="34"/>
      <c r="O46" s="33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2"/>
      <c r="AI46" s="31" t="n">
        <f aca="false">SUM(I46:AG46)</f>
        <v>0</v>
      </c>
      <c r="AJ46" s="35" t="n">
        <f aca="false">F46*AI46</f>
        <v>0</v>
      </c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</row>
    <row r="47" customFormat="false" ht="22.65" hidden="false" customHeight="true" outlineLevel="0" collapsed="false">
      <c r="A47" s="57"/>
      <c r="B47" s="57"/>
      <c r="C47" s="58" t="s">
        <v>41</v>
      </c>
      <c r="D47" s="58"/>
      <c r="E47" s="59" t="n">
        <v>1</v>
      </c>
      <c r="F47" s="30" t="n">
        <v>28</v>
      </c>
      <c r="G47" s="31" t="n">
        <f aca="false">AI47</f>
        <v>0</v>
      </c>
      <c r="H47" s="32"/>
      <c r="I47" s="33"/>
      <c r="J47" s="33"/>
      <c r="K47" s="33"/>
      <c r="L47" s="33"/>
      <c r="M47" s="33"/>
      <c r="N47" s="34"/>
      <c r="O47" s="33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2"/>
      <c r="AI47" s="31" t="n">
        <f aca="false">SUM(I47:AG47)</f>
        <v>0</v>
      </c>
      <c r="AJ47" s="35" t="n">
        <f aca="false">F47*AI47</f>
        <v>0</v>
      </c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</row>
    <row r="48" customFormat="false" ht="14.15" hidden="false" customHeight="true" outlineLevel="0" collapsed="false">
      <c r="A48" s="24"/>
      <c r="B48" s="24"/>
      <c r="C48" s="24"/>
      <c r="D48" s="24"/>
      <c r="E48" s="24"/>
      <c r="F48" s="25"/>
      <c r="G48" s="25"/>
      <c r="H48" s="2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"/>
      <c r="AI48" s="25"/>
      <c r="AJ48" s="36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  <c r="IX48" s="61"/>
      <c r="IY48" s="61"/>
      <c r="IZ48" s="61"/>
      <c r="JA48" s="61"/>
      <c r="JB48" s="61"/>
      <c r="JC48" s="61"/>
      <c r="JD48" s="61"/>
      <c r="JE48" s="61"/>
      <c r="JF48" s="61"/>
      <c r="JG48" s="61"/>
      <c r="JH48" s="61"/>
      <c r="JI48" s="61"/>
      <c r="JJ48" s="61"/>
      <c r="JK48" s="61"/>
      <c r="JL48" s="61"/>
      <c r="JM48" s="61"/>
      <c r="JN48" s="61"/>
      <c r="JO48" s="61"/>
      <c r="JP48" s="61"/>
      <c r="JQ48" s="61"/>
      <c r="JR48" s="61"/>
      <c r="JS48" s="61"/>
      <c r="JT48" s="61"/>
      <c r="JU48" s="61"/>
      <c r="JV48" s="61"/>
      <c r="JW48" s="61"/>
      <c r="JX48" s="61"/>
      <c r="JY48" s="61"/>
      <c r="JZ48" s="61"/>
      <c r="KA48" s="61"/>
      <c r="KB48" s="61"/>
      <c r="KC48" s="61"/>
      <c r="KD48" s="61"/>
      <c r="KE48" s="61"/>
      <c r="KF48" s="61"/>
      <c r="KG48" s="61"/>
      <c r="KH48" s="61"/>
      <c r="KI48" s="61"/>
      <c r="KJ48" s="61"/>
      <c r="KK48" s="61"/>
      <c r="KL48" s="61"/>
      <c r="KM48" s="61"/>
      <c r="KN48" s="61"/>
      <c r="KO48" s="61"/>
      <c r="KP48" s="61"/>
      <c r="KQ48" s="61"/>
      <c r="KR48" s="61"/>
      <c r="KS48" s="61"/>
      <c r="KT48" s="61"/>
      <c r="KU48" s="61"/>
      <c r="KV48" s="61"/>
      <c r="KW48" s="61"/>
      <c r="KX48" s="61"/>
      <c r="KY48" s="61"/>
      <c r="KZ48" s="61"/>
      <c r="LA48" s="61"/>
      <c r="LB48" s="61"/>
      <c r="LC48" s="61"/>
      <c r="LD48" s="61"/>
      <c r="LE48" s="61"/>
      <c r="LF48" s="61"/>
      <c r="LG48" s="61"/>
      <c r="LH48" s="61"/>
      <c r="LI48" s="61"/>
      <c r="LJ48" s="61"/>
      <c r="LK48" s="61"/>
      <c r="LL48" s="61"/>
      <c r="LM48" s="61"/>
      <c r="LN48" s="61"/>
      <c r="LO48" s="61"/>
      <c r="LP48" s="61"/>
      <c r="LQ48" s="61"/>
      <c r="LR48" s="61"/>
      <c r="LS48" s="61"/>
      <c r="LT48" s="61"/>
      <c r="LU48" s="61"/>
      <c r="LV48" s="61"/>
      <c r="LW48" s="61"/>
      <c r="LX48" s="61"/>
      <c r="LY48" s="61"/>
      <c r="LZ48" s="61"/>
      <c r="MA48" s="61"/>
      <c r="MB48" s="61"/>
      <c r="MC48" s="61"/>
      <c r="MD48" s="61"/>
      <c r="ME48" s="61"/>
      <c r="MF48" s="61"/>
      <c r="MG48" s="61"/>
      <c r="MH48" s="61"/>
      <c r="MI48" s="61"/>
      <c r="MJ48" s="61"/>
      <c r="MK48" s="61"/>
      <c r="ML48" s="61"/>
      <c r="MM48" s="61"/>
      <c r="MN48" s="61"/>
      <c r="MO48" s="61"/>
      <c r="MP48" s="61"/>
      <c r="MQ48" s="61"/>
      <c r="MR48" s="61"/>
      <c r="MS48" s="61"/>
      <c r="MT48" s="61"/>
      <c r="MU48" s="61"/>
      <c r="MV48" s="61"/>
      <c r="MW48" s="61"/>
      <c r="MX48" s="61"/>
      <c r="MY48" s="61"/>
      <c r="MZ48" s="61"/>
      <c r="NA48" s="61"/>
      <c r="NB48" s="61"/>
      <c r="NC48" s="61"/>
      <c r="ND48" s="61"/>
      <c r="NE48" s="61"/>
      <c r="NF48" s="61"/>
      <c r="NG48" s="61"/>
      <c r="NH48" s="61"/>
      <c r="NI48" s="61"/>
      <c r="NJ48" s="61"/>
      <c r="NK48" s="61"/>
      <c r="NL48" s="61"/>
      <c r="NM48" s="61"/>
      <c r="NN48" s="61"/>
      <c r="NO48" s="61"/>
      <c r="NP48" s="61"/>
      <c r="NQ48" s="61"/>
      <c r="NR48" s="61"/>
      <c r="NS48" s="61"/>
      <c r="NT48" s="61"/>
      <c r="NU48" s="61"/>
      <c r="NV48" s="61"/>
      <c r="NW48" s="61"/>
      <c r="NX48" s="61"/>
      <c r="NY48" s="61"/>
      <c r="NZ48" s="61"/>
      <c r="OA48" s="61"/>
      <c r="OB48" s="61"/>
      <c r="OC48" s="61"/>
      <c r="OD48" s="61"/>
      <c r="OE48" s="61"/>
      <c r="OF48" s="61"/>
      <c r="OG48" s="61"/>
      <c r="OH48" s="61"/>
      <c r="OI48" s="61"/>
      <c r="OJ48" s="61"/>
      <c r="OK48" s="61"/>
      <c r="OL48" s="61"/>
      <c r="OM48" s="61"/>
      <c r="ON48" s="61"/>
      <c r="OO48" s="61"/>
      <c r="OP48" s="61"/>
      <c r="OQ48" s="61"/>
      <c r="OR48" s="61"/>
      <c r="OS48" s="61"/>
      <c r="OT48" s="61"/>
      <c r="OU48" s="61"/>
      <c r="OV48" s="61"/>
      <c r="OW48" s="61"/>
      <c r="OX48" s="61"/>
      <c r="OY48" s="61"/>
      <c r="OZ48" s="61"/>
      <c r="PA48" s="61"/>
      <c r="PB48" s="61"/>
      <c r="PC48" s="61"/>
      <c r="PD48" s="61"/>
      <c r="PE48" s="61"/>
      <c r="PF48" s="61"/>
      <c r="PG48" s="61"/>
      <c r="PH48" s="61"/>
      <c r="PI48" s="61"/>
      <c r="PJ48" s="61"/>
      <c r="PK48" s="61"/>
      <c r="PL48" s="61"/>
      <c r="PM48" s="61"/>
      <c r="PN48" s="61"/>
      <c r="PO48" s="61"/>
      <c r="PP48" s="61"/>
      <c r="PQ48" s="61"/>
      <c r="PR48" s="61"/>
      <c r="PS48" s="61"/>
      <c r="PT48" s="61"/>
      <c r="PU48" s="61"/>
      <c r="PV48" s="61"/>
      <c r="PW48" s="61"/>
      <c r="PX48" s="61"/>
      <c r="PY48" s="61"/>
      <c r="PZ48" s="61"/>
      <c r="QA48" s="61"/>
      <c r="QB48" s="61"/>
      <c r="QC48" s="61"/>
      <c r="QD48" s="61"/>
      <c r="QE48" s="61"/>
      <c r="QF48" s="61"/>
      <c r="QG48" s="61"/>
      <c r="QH48" s="61"/>
      <c r="QI48" s="61"/>
      <c r="QJ48" s="61"/>
      <c r="QK48" s="61"/>
      <c r="QL48" s="61"/>
      <c r="QM48" s="61"/>
      <c r="QN48" s="61"/>
      <c r="QO48" s="61"/>
      <c r="QP48" s="61"/>
      <c r="QQ48" s="61"/>
      <c r="QR48" s="61"/>
      <c r="QS48" s="61"/>
      <c r="QT48" s="61"/>
      <c r="QU48" s="61"/>
      <c r="QV48" s="61"/>
      <c r="QW48" s="61"/>
      <c r="QX48" s="61"/>
      <c r="QY48" s="61"/>
      <c r="QZ48" s="61"/>
      <c r="RA48" s="61"/>
      <c r="RB48" s="61"/>
      <c r="RC48" s="61"/>
      <c r="RD48" s="61"/>
      <c r="RE48" s="61"/>
      <c r="RF48" s="61"/>
      <c r="RG48" s="61"/>
      <c r="RH48" s="61"/>
      <c r="RI48" s="61"/>
      <c r="RJ48" s="61"/>
      <c r="RK48" s="61"/>
      <c r="RL48" s="61"/>
      <c r="RM48" s="61"/>
      <c r="RN48" s="61"/>
      <c r="RO48" s="61"/>
      <c r="RP48" s="61"/>
      <c r="RQ48" s="61"/>
      <c r="RR48" s="61"/>
      <c r="RS48" s="61"/>
      <c r="RT48" s="61"/>
      <c r="RU48" s="61"/>
      <c r="RV48" s="61"/>
      <c r="RW48" s="61"/>
      <c r="RX48" s="61"/>
      <c r="RY48" s="61"/>
      <c r="RZ48" s="61"/>
      <c r="SA48" s="61"/>
      <c r="SB48" s="61"/>
      <c r="SC48" s="61"/>
      <c r="SD48" s="61"/>
      <c r="SE48" s="61"/>
      <c r="SF48" s="61"/>
      <c r="SG48" s="61"/>
      <c r="SH48" s="61"/>
      <c r="SI48" s="61"/>
      <c r="SJ48" s="61"/>
      <c r="SK48" s="61"/>
      <c r="SL48" s="61"/>
      <c r="SM48" s="61"/>
      <c r="SN48" s="61"/>
      <c r="SO48" s="61"/>
      <c r="SP48" s="61"/>
      <c r="SQ48" s="61"/>
      <c r="SR48" s="61"/>
      <c r="SS48" s="61"/>
      <c r="ST48" s="61"/>
      <c r="SU48" s="61"/>
      <c r="SV48" s="61"/>
      <c r="SW48" s="61"/>
      <c r="SX48" s="61"/>
      <c r="SY48" s="61"/>
      <c r="SZ48" s="61"/>
      <c r="TA48" s="61"/>
      <c r="TB48" s="61"/>
      <c r="TC48" s="61"/>
      <c r="TD48" s="61"/>
      <c r="TE48" s="61"/>
      <c r="TF48" s="61"/>
      <c r="TG48" s="61"/>
      <c r="TH48" s="61"/>
      <c r="TI48" s="61"/>
      <c r="TJ48" s="61"/>
      <c r="TK48" s="61"/>
      <c r="TL48" s="61"/>
      <c r="TM48" s="61"/>
      <c r="TN48" s="61"/>
      <c r="TO48" s="61"/>
      <c r="TP48" s="61"/>
      <c r="TQ48" s="61"/>
      <c r="TR48" s="61"/>
      <c r="TS48" s="61"/>
      <c r="TT48" s="61"/>
      <c r="TU48" s="61"/>
      <c r="TV48" s="61"/>
      <c r="TW48" s="61"/>
      <c r="TX48" s="61"/>
      <c r="TY48" s="61"/>
      <c r="TZ48" s="61"/>
      <c r="UA48" s="61"/>
      <c r="UB48" s="61"/>
      <c r="UC48" s="61"/>
      <c r="UD48" s="61"/>
      <c r="UE48" s="61"/>
      <c r="UF48" s="61"/>
      <c r="UG48" s="61"/>
      <c r="UH48" s="61"/>
      <c r="UI48" s="61"/>
      <c r="UJ48" s="61"/>
      <c r="UK48" s="61"/>
      <c r="UL48" s="61"/>
      <c r="UM48" s="61"/>
      <c r="UN48" s="61"/>
      <c r="UO48" s="61"/>
      <c r="UP48" s="61"/>
      <c r="UQ48" s="61"/>
      <c r="UR48" s="61"/>
      <c r="US48" s="61"/>
      <c r="UT48" s="61"/>
      <c r="UU48" s="61"/>
      <c r="UV48" s="61"/>
      <c r="UW48" s="61"/>
      <c r="UX48" s="61"/>
      <c r="UY48" s="61"/>
      <c r="UZ48" s="61"/>
      <c r="VA48" s="61"/>
      <c r="VB48" s="61"/>
      <c r="VC48" s="61"/>
      <c r="VD48" s="61"/>
      <c r="VE48" s="61"/>
      <c r="VF48" s="61"/>
      <c r="VG48" s="61"/>
      <c r="VH48" s="61"/>
      <c r="VI48" s="61"/>
      <c r="VJ48" s="61"/>
      <c r="VK48" s="61"/>
      <c r="VL48" s="61"/>
      <c r="VM48" s="61"/>
      <c r="VN48" s="61"/>
      <c r="VO48" s="61"/>
      <c r="VP48" s="61"/>
      <c r="VQ48" s="61"/>
      <c r="VR48" s="61"/>
      <c r="VS48" s="61"/>
      <c r="VT48" s="61"/>
      <c r="VU48" s="61"/>
      <c r="VV48" s="61"/>
      <c r="VW48" s="61"/>
      <c r="VX48" s="61"/>
      <c r="VY48" s="61"/>
      <c r="VZ48" s="61"/>
      <c r="WA48" s="61"/>
      <c r="WB48" s="61"/>
      <c r="WC48" s="61"/>
      <c r="WD48" s="61"/>
      <c r="WE48" s="61"/>
      <c r="WF48" s="61"/>
      <c r="WG48" s="61"/>
      <c r="WH48" s="61"/>
      <c r="WI48" s="61"/>
      <c r="WJ48" s="61"/>
      <c r="WK48" s="61"/>
      <c r="WL48" s="61"/>
      <c r="WM48" s="61"/>
      <c r="WN48" s="61"/>
      <c r="WO48" s="61"/>
      <c r="WP48" s="61"/>
      <c r="WQ48" s="61"/>
      <c r="WR48" s="61"/>
      <c r="WS48" s="61"/>
      <c r="WT48" s="61"/>
      <c r="WU48" s="61"/>
      <c r="WV48" s="61"/>
      <c r="WW48" s="61"/>
      <c r="WX48" s="61"/>
      <c r="WY48" s="61"/>
      <c r="WZ48" s="61"/>
      <c r="XA48" s="61"/>
      <c r="XB48" s="61"/>
      <c r="XC48" s="61"/>
      <c r="XD48" s="61"/>
      <c r="XE48" s="61"/>
      <c r="XF48" s="61"/>
      <c r="XG48" s="61"/>
      <c r="XH48" s="61"/>
      <c r="XI48" s="61"/>
      <c r="XJ48" s="61"/>
      <c r="XK48" s="61"/>
      <c r="XL48" s="61"/>
      <c r="XM48" s="61"/>
      <c r="XN48" s="61"/>
      <c r="XO48" s="61"/>
      <c r="XP48" s="61"/>
      <c r="XQ48" s="61"/>
      <c r="XR48" s="61"/>
      <c r="XS48" s="61"/>
      <c r="XT48" s="61"/>
      <c r="XU48" s="61"/>
      <c r="XV48" s="61"/>
      <c r="XW48" s="61"/>
      <c r="XX48" s="61"/>
      <c r="XY48" s="61"/>
      <c r="XZ48" s="61"/>
      <c r="YA48" s="61"/>
      <c r="YB48" s="61"/>
      <c r="YC48" s="61"/>
      <c r="YD48" s="61"/>
      <c r="YE48" s="61"/>
      <c r="YF48" s="61"/>
      <c r="YG48" s="61"/>
      <c r="YH48" s="61"/>
      <c r="YI48" s="61"/>
      <c r="YJ48" s="61"/>
      <c r="YK48" s="61"/>
      <c r="YL48" s="61"/>
      <c r="YM48" s="61"/>
      <c r="YN48" s="61"/>
      <c r="YO48" s="61"/>
      <c r="YP48" s="61"/>
      <c r="YQ48" s="61"/>
      <c r="YR48" s="61"/>
      <c r="YS48" s="61"/>
      <c r="YT48" s="61"/>
      <c r="YU48" s="61"/>
      <c r="YV48" s="61"/>
      <c r="YW48" s="61"/>
      <c r="YX48" s="61"/>
      <c r="YY48" s="61"/>
      <c r="YZ48" s="61"/>
      <c r="ZA48" s="61"/>
      <c r="ZB48" s="61"/>
      <c r="ZC48" s="61"/>
      <c r="ZD48" s="61"/>
      <c r="ZE48" s="61"/>
      <c r="ZF48" s="61"/>
      <c r="ZG48" s="61"/>
      <c r="ZH48" s="61"/>
      <c r="ZI48" s="61"/>
      <c r="ZJ48" s="61"/>
      <c r="ZK48" s="61"/>
      <c r="ZL48" s="61"/>
      <c r="ZM48" s="61"/>
      <c r="ZN48" s="61"/>
      <c r="ZO48" s="61"/>
      <c r="ZP48" s="61"/>
      <c r="ZQ48" s="61"/>
      <c r="ZR48" s="61"/>
      <c r="ZS48" s="61"/>
      <c r="ZT48" s="61"/>
      <c r="ZU48" s="61"/>
      <c r="ZV48" s="61"/>
      <c r="ZW48" s="61"/>
      <c r="ZX48" s="61"/>
      <c r="ZY48" s="61"/>
      <c r="ZZ48" s="61"/>
      <c r="AAA48" s="61"/>
      <c r="AAB48" s="61"/>
      <c r="AAC48" s="61"/>
      <c r="AAD48" s="61"/>
      <c r="AAE48" s="61"/>
      <c r="AAF48" s="61"/>
      <c r="AAG48" s="61"/>
      <c r="AAH48" s="61"/>
      <c r="AAI48" s="61"/>
      <c r="AAJ48" s="61"/>
      <c r="AAK48" s="61"/>
      <c r="AAL48" s="61"/>
      <c r="AAM48" s="61"/>
      <c r="AAN48" s="61"/>
      <c r="AAO48" s="61"/>
      <c r="AAP48" s="61"/>
      <c r="AAQ48" s="61"/>
      <c r="AAR48" s="61"/>
      <c r="AAS48" s="61"/>
      <c r="AAT48" s="61"/>
      <c r="AAU48" s="61"/>
      <c r="AAV48" s="61"/>
      <c r="AAW48" s="61"/>
      <c r="AAX48" s="61"/>
      <c r="AAY48" s="61"/>
      <c r="AAZ48" s="61"/>
      <c r="ABA48" s="61"/>
      <c r="ABB48" s="61"/>
      <c r="ABC48" s="61"/>
      <c r="ABD48" s="61"/>
      <c r="ABE48" s="61"/>
      <c r="ABF48" s="61"/>
      <c r="ABG48" s="61"/>
      <c r="ABH48" s="61"/>
      <c r="ABI48" s="61"/>
      <c r="ABJ48" s="61"/>
      <c r="ABK48" s="61"/>
      <c r="ABL48" s="61"/>
      <c r="ABM48" s="61"/>
      <c r="ABN48" s="61"/>
      <c r="ABO48" s="61"/>
      <c r="ABP48" s="61"/>
      <c r="ABQ48" s="61"/>
      <c r="ABR48" s="61"/>
      <c r="ABS48" s="61"/>
      <c r="ABT48" s="61"/>
      <c r="ABU48" s="61"/>
      <c r="ABV48" s="61"/>
      <c r="ABW48" s="61"/>
      <c r="ABX48" s="61"/>
      <c r="ABY48" s="61"/>
      <c r="ABZ48" s="61"/>
      <c r="ACA48" s="61"/>
      <c r="ACB48" s="61"/>
      <c r="ACC48" s="61"/>
      <c r="ACD48" s="61"/>
      <c r="ACE48" s="61"/>
      <c r="ACF48" s="61"/>
      <c r="ACG48" s="61"/>
      <c r="ACH48" s="61"/>
      <c r="ACI48" s="61"/>
      <c r="ACJ48" s="61"/>
      <c r="ACK48" s="61"/>
      <c r="ACL48" s="61"/>
      <c r="ACM48" s="61"/>
      <c r="ACN48" s="61"/>
      <c r="ACO48" s="61"/>
      <c r="ACP48" s="61"/>
      <c r="ACQ48" s="61"/>
      <c r="ACR48" s="61"/>
      <c r="ACS48" s="61"/>
      <c r="ACT48" s="61"/>
      <c r="ACU48" s="61"/>
      <c r="ACV48" s="61"/>
      <c r="ACW48" s="61"/>
      <c r="ACX48" s="61"/>
      <c r="ACY48" s="61"/>
      <c r="ACZ48" s="61"/>
      <c r="ADA48" s="61"/>
      <c r="ADB48" s="61"/>
      <c r="ADC48" s="61"/>
      <c r="ADD48" s="61"/>
      <c r="ADE48" s="61"/>
      <c r="ADF48" s="61"/>
      <c r="ADG48" s="61"/>
      <c r="ADH48" s="61"/>
      <c r="ADI48" s="61"/>
      <c r="ADJ48" s="61"/>
      <c r="ADK48" s="61"/>
      <c r="ADL48" s="61"/>
      <c r="ADM48" s="61"/>
      <c r="ADN48" s="61"/>
      <c r="ADO48" s="61"/>
      <c r="ADP48" s="61"/>
      <c r="ADQ48" s="61"/>
      <c r="ADR48" s="61"/>
      <c r="ADS48" s="61"/>
      <c r="ADT48" s="61"/>
      <c r="ADU48" s="61"/>
      <c r="ADV48" s="61"/>
      <c r="ADW48" s="61"/>
      <c r="ADX48" s="61"/>
      <c r="ADY48" s="61"/>
      <c r="ADZ48" s="61"/>
      <c r="AEA48" s="61"/>
      <c r="AEB48" s="61"/>
      <c r="AEC48" s="61"/>
      <c r="AED48" s="61"/>
      <c r="AEE48" s="61"/>
      <c r="AEF48" s="61"/>
      <c r="AEG48" s="61"/>
      <c r="AEH48" s="61"/>
      <c r="AEI48" s="61"/>
      <c r="AEJ48" s="61"/>
      <c r="AEK48" s="61"/>
      <c r="AEL48" s="61"/>
      <c r="AEM48" s="61"/>
      <c r="AEN48" s="61"/>
      <c r="AEO48" s="61"/>
      <c r="AEP48" s="61"/>
      <c r="AEQ48" s="61"/>
      <c r="AER48" s="61"/>
      <c r="AES48" s="61"/>
      <c r="AET48" s="61"/>
      <c r="AEU48" s="61"/>
      <c r="AEV48" s="61"/>
      <c r="AEW48" s="61"/>
      <c r="AEX48" s="61"/>
      <c r="AEY48" s="61"/>
      <c r="AEZ48" s="61"/>
      <c r="AFA48" s="61"/>
      <c r="AFB48" s="61"/>
      <c r="AFC48" s="61"/>
      <c r="AFD48" s="61"/>
      <c r="AFE48" s="61"/>
      <c r="AFF48" s="61"/>
      <c r="AFG48" s="61"/>
      <c r="AFH48" s="61"/>
      <c r="AFI48" s="61"/>
      <c r="AFJ48" s="61"/>
      <c r="AFK48" s="61"/>
      <c r="AFL48" s="61"/>
      <c r="AFM48" s="61"/>
      <c r="AFN48" s="61"/>
      <c r="AFO48" s="61"/>
      <c r="AFP48" s="61"/>
      <c r="AFQ48" s="61"/>
      <c r="AFR48" s="61"/>
      <c r="AFS48" s="61"/>
      <c r="AFT48" s="61"/>
      <c r="AFU48" s="61"/>
      <c r="AFV48" s="61"/>
      <c r="AFW48" s="61"/>
      <c r="AFX48" s="61"/>
      <c r="AFY48" s="61"/>
      <c r="AFZ48" s="61"/>
      <c r="AGA48" s="61"/>
      <c r="AGB48" s="61"/>
      <c r="AGC48" s="61"/>
      <c r="AGD48" s="61"/>
      <c r="AGE48" s="61"/>
      <c r="AGF48" s="61"/>
      <c r="AGG48" s="61"/>
      <c r="AGH48" s="61"/>
      <c r="AGI48" s="61"/>
      <c r="AGJ48" s="61"/>
      <c r="AGK48" s="61"/>
      <c r="AGL48" s="61"/>
      <c r="AGM48" s="61"/>
      <c r="AGN48" s="61"/>
      <c r="AGO48" s="61"/>
      <c r="AGP48" s="61"/>
      <c r="AGQ48" s="61"/>
      <c r="AGR48" s="61"/>
      <c r="AGS48" s="61"/>
      <c r="AGT48" s="61"/>
      <c r="AGU48" s="61"/>
      <c r="AGV48" s="61"/>
      <c r="AGW48" s="61"/>
      <c r="AGX48" s="61"/>
      <c r="AGY48" s="61"/>
      <c r="AGZ48" s="61"/>
      <c r="AHA48" s="61"/>
      <c r="AHB48" s="61"/>
      <c r="AHC48" s="61"/>
      <c r="AHD48" s="61"/>
      <c r="AHE48" s="61"/>
      <c r="AHF48" s="61"/>
      <c r="AHG48" s="61"/>
      <c r="AHH48" s="61"/>
      <c r="AHI48" s="61"/>
      <c r="AHJ48" s="61"/>
      <c r="AHK48" s="61"/>
      <c r="AHL48" s="61"/>
      <c r="AHM48" s="61"/>
      <c r="AHN48" s="61"/>
      <c r="AHO48" s="61"/>
      <c r="AHP48" s="61"/>
      <c r="AHQ48" s="61"/>
      <c r="AHR48" s="61"/>
      <c r="AHS48" s="61"/>
      <c r="AHT48" s="61"/>
      <c r="AHU48" s="61"/>
      <c r="AHV48" s="61"/>
      <c r="AHW48" s="61"/>
      <c r="AHX48" s="61"/>
      <c r="AHY48" s="61"/>
      <c r="AHZ48" s="61"/>
      <c r="AIA48" s="61"/>
      <c r="AIB48" s="61"/>
      <c r="AIC48" s="61"/>
      <c r="AID48" s="61"/>
      <c r="AIE48" s="61"/>
      <c r="AIF48" s="61"/>
      <c r="AIG48" s="61"/>
      <c r="AIH48" s="61"/>
      <c r="AII48" s="61"/>
      <c r="AIJ48" s="61"/>
      <c r="AIK48" s="61"/>
      <c r="AIL48" s="61"/>
      <c r="AIM48" s="61"/>
      <c r="AIN48" s="61"/>
      <c r="AIO48" s="61"/>
      <c r="AIP48" s="61"/>
      <c r="AIQ48" s="61"/>
      <c r="AIR48" s="61"/>
      <c r="AIS48" s="61"/>
      <c r="AIT48" s="61"/>
      <c r="AIU48" s="61"/>
      <c r="AIV48" s="61"/>
      <c r="AIW48" s="61"/>
      <c r="AIX48" s="61"/>
      <c r="AIY48" s="61"/>
      <c r="AIZ48" s="61"/>
      <c r="AJA48" s="61"/>
      <c r="AJB48" s="61"/>
      <c r="AJC48" s="61"/>
      <c r="AJD48" s="61"/>
      <c r="AJE48" s="61"/>
      <c r="AJF48" s="61"/>
      <c r="AJG48" s="61"/>
      <c r="AJH48" s="61"/>
      <c r="AJI48" s="61"/>
      <c r="AJJ48" s="61"/>
      <c r="AJK48" s="61"/>
      <c r="AJL48" s="61"/>
      <c r="AJM48" s="61"/>
      <c r="AJN48" s="61"/>
      <c r="AJO48" s="61"/>
      <c r="AJP48" s="61"/>
      <c r="AJQ48" s="61"/>
      <c r="AJR48" s="61"/>
      <c r="AJS48" s="61"/>
      <c r="AJT48" s="61"/>
      <c r="AJU48" s="61"/>
      <c r="AJV48" s="61"/>
      <c r="AJW48" s="61"/>
      <c r="AJX48" s="61"/>
      <c r="AJY48" s="61"/>
      <c r="AJZ48" s="61"/>
      <c r="AKA48" s="61"/>
      <c r="AKB48" s="61"/>
      <c r="AKC48" s="61"/>
      <c r="AKD48" s="61"/>
      <c r="AKE48" s="61"/>
      <c r="AKF48" s="61"/>
      <c r="AKG48" s="61"/>
      <c r="AKH48" s="61"/>
      <c r="AKI48" s="61"/>
      <c r="AKJ48" s="61"/>
      <c r="AKK48" s="61"/>
      <c r="AKL48" s="61"/>
      <c r="AKM48" s="61"/>
      <c r="AKN48" s="61"/>
      <c r="AKO48" s="61"/>
      <c r="AKP48" s="61"/>
      <c r="AKQ48" s="61"/>
      <c r="AKR48" s="61"/>
      <c r="AKS48" s="61"/>
      <c r="AKT48" s="61"/>
      <c r="AKU48" s="61"/>
      <c r="AKV48" s="61"/>
      <c r="AKW48" s="61"/>
      <c r="AKX48" s="61"/>
      <c r="AKY48" s="61"/>
      <c r="AKZ48" s="61"/>
      <c r="ALA48" s="61"/>
      <c r="ALB48" s="61"/>
      <c r="ALC48" s="61"/>
      <c r="ALD48" s="61"/>
      <c r="ALE48" s="61"/>
      <c r="ALF48" s="61"/>
      <c r="ALG48" s="61"/>
      <c r="ALH48" s="61"/>
      <c r="ALI48" s="61"/>
      <c r="ALJ48" s="61"/>
      <c r="ALK48" s="61"/>
      <c r="ALL48" s="61"/>
      <c r="ALM48" s="61"/>
    </row>
    <row r="49" customFormat="false" ht="28.35" hidden="false" customHeight="true" outlineLevel="0" collapsed="false">
      <c r="A49" s="22" t="s">
        <v>47</v>
      </c>
      <c r="B49" s="22"/>
      <c r="C49" s="22" t="s">
        <v>38</v>
      </c>
      <c r="D49" s="22"/>
      <c r="E49" s="22" t="n">
        <v>0.25</v>
      </c>
      <c r="F49" s="9" t="s">
        <v>19</v>
      </c>
      <c r="G49" s="9" t="s">
        <v>20</v>
      </c>
      <c r="H49" s="37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9" t="s">
        <v>20</v>
      </c>
      <c r="AJ49" s="4" t="s">
        <v>21</v>
      </c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/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1"/>
      <c r="FW49" s="61"/>
      <c r="FX49" s="61"/>
      <c r="FY49" s="61"/>
      <c r="FZ49" s="61"/>
      <c r="GA49" s="61"/>
      <c r="GB49" s="61"/>
      <c r="GC49" s="61"/>
      <c r="GD49" s="61"/>
      <c r="GE49" s="61"/>
      <c r="GF49" s="61"/>
      <c r="GG49" s="61"/>
      <c r="GH49" s="61"/>
      <c r="GI49" s="61"/>
      <c r="GJ49" s="61"/>
      <c r="GK49" s="61"/>
      <c r="GL49" s="61"/>
      <c r="GM49" s="61"/>
      <c r="GN49" s="61"/>
      <c r="GO49" s="61"/>
      <c r="GP49" s="61"/>
      <c r="GQ49" s="61"/>
      <c r="GR49" s="61"/>
      <c r="GS49" s="61"/>
      <c r="GT49" s="61"/>
      <c r="GU49" s="61"/>
      <c r="GV49" s="61"/>
      <c r="GW49" s="61"/>
      <c r="GX49" s="61"/>
      <c r="GY49" s="61"/>
      <c r="GZ49" s="61"/>
      <c r="HA49" s="61"/>
      <c r="HB49" s="61"/>
      <c r="HC49" s="61"/>
      <c r="HD49" s="61"/>
      <c r="HE49" s="61"/>
      <c r="HF49" s="61"/>
      <c r="HG49" s="61"/>
      <c r="HH49" s="61"/>
      <c r="HI49" s="61"/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1"/>
      <c r="HU49" s="61"/>
      <c r="HV49" s="61"/>
      <c r="HW49" s="61"/>
      <c r="HX49" s="61"/>
      <c r="HY49" s="61"/>
      <c r="HZ49" s="61"/>
      <c r="IA49" s="61"/>
      <c r="IB49" s="61"/>
      <c r="IC49" s="61"/>
      <c r="ID49" s="61"/>
      <c r="IE49" s="61"/>
      <c r="IF49" s="61"/>
      <c r="IG49" s="61"/>
      <c r="IH49" s="61"/>
      <c r="II49" s="61"/>
      <c r="IJ49" s="61"/>
      <c r="IK49" s="61"/>
      <c r="IL49" s="61"/>
      <c r="IM49" s="61"/>
      <c r="IN49" s="61"/>
      <c r="IO49" s="61"/>
      <c r="IP49" s="61"/>
      <c r="IQ49" s="61"/>
      <c r="IR49" s="61"/>
      <c r="IS49" s="61"/>
      <c r="IT49" s="61"/>
      <c r="IU49" s="61"/>
      <c r="IV49" s="61"/>
      <c r="IW49" s="61"/>
      <c r="IX49" s="61"/>
      <c r="IY49" s="61"/>
      <c r="IZ49" s="61"/>
      <c r="JA49" s="61"/>
      <c r="JB49" s="61"/>
      <c r="JC49" s="61"/>
      <c r="JD49" s="61"/>
      <c r="JE49" s="61"/>
      <c r="JF49" s="61"/>
      <c r="JG49" s="61"/>
      <c r="JH49" s="61"/>
      <c r="JI49" s="61"/>
      <c r="JJ49" s="61"/>
      <c r="JK49" s="61"/>
      <c r="JL49" s="61"/>
      <c r="JM49" s="61"/>
      <c r="JN49" s="61"/>
      <c r="JO49" s="61"/>
      <c r="JP49" s="61"/>
      <c r="JQ49" s="61"/>
      <c r="JR49" s="61"/>
      <c r="JS49" s="61"/>
      <c r="JT49" s="61"/>
      <c r="JU49" s="61"/>
      <c r="JV49" s="61"/>
      <c r="JW49" s="61"/>
      <c r="JX49" s="61"/>
      <c r="JY49" s="61"/>
      <c r="JZ49" s="61"/>
      <c r="KA49" s="61"/>
      <c r="KB49" s="61"/>
      <c r="KC49" s="61"/>
      <c r="KD49" s="61"/>
      <c r="KE49" s="61"/>
      <c r="KF49" s="61"/>
      <c r="KG49" s="61"/>
      <c r="KH49" s="61"/>
      <c r="KI49" s="61"/>
      <c r="KJ49" s="61"/>
      <c r="KK49" s="61"/>
      <c r="KL49" s="61"/>
      <c r="KM49" s="61"/>
      <c r="KN49" s="61"/>
      <c r="KO49" s="61"/>
      <c r="KP49" s="61"/>
      <c r="KQ49" s="61"/>
      <c r="KR49" s="61"/>
      <c r="KS49" s="61"/>
      <c r="KT49" s="61"/>
      <c r="KU49" s="61"/>
      <c r="KV49" s="61"/>
      <c r="KW49" s="61"/>
      <c r="KX49" s="61"/>
      <c r="KY49" s="61"/>
      <c r="KZ49" s="61"/>
      <c r="LA49" s="61"/>
      <c r="LB49" s="61"/>
      <c r="LC49" s="61"/>
      <c r="LD49" s="61"/>
      <c r="LE49" s="61"/>
      <c r="LF49" s="61"/>
      <c r="LG49" s="61"/>
      <c r="LH49" s="61"/>
      <c r="LI49" s="61"/>
      <c r="LJ49" s="61"/>
      <c r="LK49" s="61"/>
      <c r="LL49" s="61"/>
      <c r="LM49" s="61"/>
      <c r="LN49" s="61"/>
      <c r="LO49" s="61"/>
      <c r="LP49" s="61"/>
      <c r="LQ49" s="61"/>
      <c r="LR49" s="61"/>
      <c r="LS49" s="61"/>
      <c r="LT49" s="61"/>
      <c r="LU49" s="61"/>
      <c r="LV49" s="61"/>
      <c r="LW49" s="61"/>
      <c r="LX49" s="61"/>
      <c r="LY49" s="61"/>
      <c r="LZ49" s="61"/>
      <c r="MA49" s="61"/>
      <c r="MB49" s="61"/>
      <c r="MC49" s="61"/>
      <c r="MD49" s="61"/>
      <c r="ME49" s="61"/>
      <c r="MF49" s="61"/>
      <c r="MG49" s="61"/>
      <c r="MH49" s="61"/>
      <c r="MI49" s="61"/>
      <c r="MJ49" s="61"/>
      <c r="MK49" s="61"/>
      <c r="ML49" s="61"/>
      <c r="MM49" s="61"/>
      <c r="MN49" s="61"/>
      <c r="MO49" s="61"/>
      <c r="MP49" s="61"/>
      <c r="MQ49" s="61"/>
      <c r="MR49" s="61"/>
      <c r="MS49" s="61"/>
      <c r="MT49" s="61"/>
      <c r="MU49" s="61"/>
      <c r="MV49" s="61"/>
      <c r="MW49" s="61"/>
      <c r="MX49" s="61"/>
      <c r="MY49" s="61"/>
      <c r="MZ49" s="61"/>
      <c r="NA49" s="61"/>
      <c r="NB49" s="61"/>
      <c r="NC49" s="61"/>
      <c r="ND49" s="61"/>
      <c r="NE49" s="61"/>
      <c r="NF49" s="61"/>
      <c r="NG49" s="61"/>
      <c r="NH49" s="61"/>
      <c r="NI49" s="61"/>
      <c r="NJ49" s="61"/>
      <c r="NK49" s="61"/>
      <c r="NL49" s="61"/>
      <c r="NM49" s="61"/>
      <c r="NN49" s="61"/>
      <c r="NO49" s="61"/>
      <c r="NP49" s="61"/>
      <c r="NQ49" s="61"/>
      <c r="NR49" s="61"/>
      <c r="NS49" s="61"/>
      <c r="NT49" s="61"/>
      <c r="NU49" s="61"/>
      <c r="NV49" s="61"/>
      <c r="NW49" s="61"/>
      <c r="NX49" s="61"/>
      <c r="NY49" s="61"/>
      <c r="NZ49" s="61"/>
      <c r="OA49" s="61"/>
      <c r="OB49" s="61"/>
      <c r="OC49" s="61"/>
      <c r="OD49" s="61"/>
      <c r="OE49" s="61"/>
      <c r="OF49" s="61"/>
      <c r="OG49" s="61"/>
      <c r="OH49" s="61"/>
      <c r="OI49" s="61"/>
      <c r="OJ49" s="61"/>
      <c r="OK49" s="61"/>
      <c r="OL49" s="61"/>
      <c r="OM49" s="61"/>
      <c r="ON49" s="61"/>
      <c r="OO49" s="61"/>
      <c r="OP49" s="61"/>
      <c r="OQ49" s="61"/>
      <c r="OR49" s="61"/>
      <c r="OS49" s="61"/>
      <c r="OT49" s="61"/>
      <c r="OU49" s="61"/>
      <c r="OV49" s="61"/>
      <c r="OW49" s="61"/>
      <c r="OX49" s="61"/>
      <c r="OY49" s="61"/>
      <c r="OZ49" s="61"/>
      <c r="PA49" s="61"/>
      <c r="PB49" s="61"/>
      <c r="PC49" s="61"/>
      <c r="PD49" s="61"/>
      <c r="PE49" s="61"/>
      <c r="PF49" s="61"/>
      <c r="PG49" s="61"/>
      <c r="PH49" s="61"/>
      <c r="PI49" s="61"/>
      <c r="PJ49" s="61"/>
      <c r="PK49" s="61"/>
      <c r="PL49" s="61"/>
      <c r="PM49" s="61"/>
      <c r="PN49" s="61"/>
      <c r="PO49" s="61"/>
      <c r="PP49" s="61"/>
      <c r="PQ49" s="61"/>
      <c r="PR49" s="61"/>
      <c r="PS49" s="61"/>
      <c r="PT49" s="61"/>
      <c r="PU49" s="61"/>
      <c r="PV49" s="61"/>
      <c r="PW49" s="61"/>
      <c r="PX49" s="61"/>
      <c r="PY49" s="61"/>
      <c r="PZ49" s="61"/>
      <c r="QA49" s="61"/>
      <c r="QB49" s="61"/>
      <c r="QC49" s="61"/>
      <c r="QD49" s="61"/>
      <c r="QE49" s="61"/>
      <c r="QF49" s="61"/>
      <c r="QG49" s="61"/>
      <c r="QH49" s="61"/>
      <c r="QI49" s="61"/>
      <c r="QJ49" s="61"/>
      <c r="QK49" s="61"/>
      <c r="QL49" s="61"/>
      <c r="QM49" s="61"/>
      <c r="QN49" s="61"/>
      <c r="QO49" s="61"/>
      <c r="QP49" s="61"/>
      <c r="QQ49" s="61"/>
      <c r="QR49" s="61"/>
      <c r="QS49" s="61"/>
      <c r="QT49" s="61"/>
      <c r="QU49" s="61"/>
      <c r="QV49" s="61"/>
      <c r="QW49" s="61"/>
      <c r="QX49" s="61"/>
      <c r="QY49" s="61"/>
      <c r="QZ49" s="61"/>
      <c r="RA49" s="61"/>
      <c r="RB49" s="61"/>
      <c r="RC49" s="61"/>
      <c r="RD49" s="61"/>
      <c r="RE49" s="61"/>
      <c r="RF49" s="61"/>
      <c r="RG49" s="61"/>
      <c r="RH49" s="61"/>
      <c r="RI49" s="61"/>
      <c r="RJ49" s="61"/>
      <c r="RK49" s="61"/>
      <c r="RL49" s="61"/>
      <c r="RM49" s="61"/>
      <c r="RN49" s="61"/>
      <c r="RO49" s="61"/>
      <c r="RP49" s="61"/>
      <c r="RQ49" s="61"/>
      <c r="RR49" s="61"/>
      <c r="RS49" s="61"/>
      <c r="RT49" s="61"/>
      <c r="RU49" s="61"/>
      <c r="RV49" s="61"/>
      <c r="RW49" s="61"/>
      <c r="RX49" s="61"/>
      <c r="RY49" s="61"/>
      <c r="RZ49" s="61"/>
      <c r="SA49" s="61"/>
      <c r="SB49" s="61"/>
      <c r="SC49" s="61"/>
      <c r="SD49" s="61"/>
      <c r="SE49" s="61"/>
      <c r="SF49" s="61"/>
      <c r="SG49" s="61"/>
      <c r="SH49" s="61"/>
      <c r="SI49" s="61"/>
      <c r="SJ49" s="61"/>
      <c r="SK49" s="61"/>
      <c r="SL49" s="61"/>
      <c r="SM49" s="61"/>
      <c r="SN49" s="61"/>
      <c r="SO49" s="61"/>
      <c r="SP49" s="61"/>
      <c r="SQ49" s="61"/>
      <c r="SR49" s="61"/>
      <c r="SS49" s="61"/>
      <c r="ST49" s="61"/>
      <c r="SU49" s="61"/>
      <c r="SV49" s="61"/>
      <c r="SW49" s="61"/>
      <c r="SX49" s="61"/>
      <c r="SY49" s="61"/>
      <c r="SZ49" s="61"/>
      <c r="TA49" s="61"/>
      <c r="TB49" s="61"/>
      <c r="TC49" s="61"/>
      <c r="TD49" s="61"/>
      <c r="TE49" s="61"/>
      <c r="TF49" s="61"/>
      <c r="TG49" s="61"/>
      <c r="TH49" s="61"/>
      <c r="TI49" s="61"/>
      <c r="TJ49" s="61"/>
      <c r="TK49" s="61"/>
      <c r="TL49" s="61"/>
      <c r="TM49" s="61"/>
      <c r="TN49" s="61"/>
      <c r="TO49" s="61"/>
      <c r="TP49" s="61"/>
      <c r="TQ49" s="61"/>
      <c r="TR49" s="61"/>
      <c r="TS49" s="61"/>
      <c r="TT49" s="61"/>
      <c r="TU49" s="61"/>
      <c r="TV49" s="61"/>
      <c r="TW49" s="61"/>
      <c r="TX49" s="61"/>
      <c r="TY49" s="61"/>
      <c r="TZ49" s="61"/>
      <c r="UA49" s="61"/>
      <c r="UB49" s="61"/>
      <c r="UC49" s="61"/>
      <c r="UD49" s="61"/>
      <c r="UE49" s="61"/>
      <c r="UF49" s="61"/>
      <c r="UG49" s="61"/>
      <c r="UH49" s="61"/>
      <c r="UI49" s="61"/>
      <c r="UJ49" s="61"/>
      <c r="UK49" s="61"/>
      <c r="UL49" s="61"/>
      <c r="UM49" s="61"/>
      <c r="UN49" s="61"/>
      <c r="UO49" s="61"/>
      <c r="UP49" s="61"/>
      <c r="UQ49" s="61"/>
      <c r="UR49" s="61"/>
      <c r="US49" s="61"/>
      <c r="UT49" s="61"/>
      <c r="UU49" s="61"/>
      <c r="UV49" s="61"/>
      <c r="UW49" s="61"/>
      <c r="UX49" s="61"/>
      <c r="UY49" s="61"/>
      <c r="UZ49" s="61"/>
      <c r="VA49" s="61"/>
      <c r="VB49" s="61"/>
      <c r="VC49" s="61"/>
      <c r="VD49" s="61"/>
      <c r="VE49" s="61"/>
      <c r="VF49" s="61"/>
      <c r="VG49" s="61"/>
      <c r="VH49" s="61"/>
      <c r="VI49" s="61"/>
      <c r="VJ49" s="61"/>
      <c r="VK49" s="61"/>
      <c r="VL49" s="61"/>
      <c r="VM49" s="61"/>
      <c r="VN49" s="61"/>
      <c r="VO49" s="61"/>
      <c r="VP49" s="61"/>
      <c r="VQ49" s="61"/>
      <c r="VR49" s="61"/>
      <c r="VS49" s="61"/>
      <c r="VT49" s="61"/>
      <c r="VU49" s="61"/>
      <c r="VV49" s="61"/>
      <c r="VW49" s="61"/>
      <c r="VX49" s="61"/>
      <c r="VY49" s="61"/>
      <c r="VZ49" s="61"/>
      <c r="WA49" s="61"/>
      <c r="WB49" s="61"/>
      <c r="WC49" s="61"/>
      <c r="WD49" s="61"/>
      <c r="WE49" s="61"/>
      <c r="WF49" s="61"/>
      <c r="WG49" s="61"/>
      <c r="WH49" s="61"/>
      <c r="WI49" s="61"/>
      <c r="WJ49" s="61"/>
      <c r="WK49" s="61"/>
      <c r="WL49" s="61"/>
      <c r="WM49" s="61"/>
      <c r="WN49" s="61"/>
      <c r="WO49" s="61"/>
      <c r="WP49" s="61"/>
      <c r="WQ49" s="61"/>
      <c r="WR49" s="61"/>
      <c r="WS49" s="61"/>
      <c r="WT49" s="61"/>
      <c r="WU49" s="61"/>
      <c r="WV49" s="61"/>
      <c r="WW49" s="61"/>
      <c r="WX49" s="61"/>
      <c r="WY49" s="61"/>
      <c r="WZ49" s="61"/>
      <c r="XA49" s="61"/>
      <c r="XB49" s="61"/>
      <c r="XC49" s="61"/>
      <c r="XD49" s="61"/>
      <c r="XE49" s="61"/>
      <c r="XF49" s="61"/>
      <c r="XG49" s="61"/>
      <c r="XH49" s="61"/>
      <c r="XI49" s="61"/>
      <c r="XJ49" s="61"/>
      <c r="XK49" s="61"/>
      <c r="XL49" s="61"/>
      <c r="XM49" s="61"/>
      <c r="XN49" s="61"/>
      <c r="XO49" s="61"/>
      <c r="XP49" s="61"/>
      <c r="XQ49" s="61"/>
      <c r="XR49" s="61"/>
      <c r="XS49" s="61"/>
      <c r="XT49" s="61"/>
      <c r="XU49" s="61"/>
      <c r="XV49" s="61"/>
      <c r="XW49" s="61"/>
      <c r="XX49" s="61"/>
      <c r="XY49" s="61"/>
      <c r="XZ49" s="61"/>
      <c r="YA49" s="61"/>
      <c r="YB49" s="61"/>
      <c r="YC49" s="61"/>
      <c r="YD49" s="61"/>
      <c r="YE49" s="61"/>
      <c r="YF49" s="61"/>
      <c r="YG49" s="61"/>
      <c r="YH49" s="61"/>
      <c r="YI49" s="61"/>
      <c r="YJ49" s="61"/>
      <c r="YK49" s="61"/>
      <c r="YL49" s="61"/>
      <c r="YM49" s="61"/>
      <c r="YN49" s="61"/>
      <c r="YO49" s="61"/>
      <c r="YP49" s="61"/>
      <c r="YQ49" s="61"/>
      <c r="YR49" s="61"/>
      <c r="YS49" s="61"/>
      <c r="YT49" s="61"/>
      <c r="YU49" s="61"/>
      <c r="YV49" s="61"/>
      <c r="YW49" s="61"/>
      <c r="YX49" s="61"/>
      <c r="YY49" s="61"/>
      <c r="YZ49" s="61"/>
      <c r="ZA49" s="61"/>
      <c r="ZB49" s="61"/>
      <c r="ZC49" s="61"/>
      <c r="ZD49" s="61"/>
      <c r="ZE49" s="61"/>
      <c r="ZF49" s="61"/>
      <c r="ZG49" s="61"/>
      <c r="ZH49" s="61"/>
      <c r="ZI49" s="61"/>
      <c r="ZJ49" s="61"/>
      <c r="ZK49" s="61"/>
      <c r="ZL49" s="61"/>
      <c r="ZM49" s="61"/>
      <c r="ZN49" s="61"/>
      <c r="ZO49" s="61"/>
      <c r="ZP49" s="61"/>
      <c r="ZQ49" s="61"/>
      <c r="ZR49" s="61"/>
      <c r="ZS49" s="61"/>
      <c r="ZT49" s="61"/>
      <c r="ZU49" s="61"/>
      <c r="ZV49" s="61"/>
      <c r="ZW49" s="61"/>
      <c r="ZX49" s="61"/>
      <c r="ZY49" s="61"/>
      <c r="ZZ49" s="61"/>
      <c r="AAA49" s="61"/>
      <c r="AAB49" s="61"/>
      <c r="AAC49" s="61"/>
      <c r="AAD49" s="61"/>
      <c r="AAE49" s="61"/>
      <c r="AAF49" s="61"/>
      <c r="AAG49" s="61"/>
      <c r="AAH49" s="61"/>
      <c r="AAI49" s="61"/>
      <c r="AAJ49" s="61"/>
      <c r="AAK49" s="61"/>
      <c r="AAL49" s="61"/>
      <c r="AAM49" s="61"/>
      <c r="AAN49" s="61"/>
      <c r="AAO49" s="61"/>
      <c r="AAP49" s="61"/>
      <c r="AAQ49" s="61"/>
      <c r="AAR49" s="61"/>
      <c r="AAS49" s="61"/>
      <c r="AAT49" s="61"/>
      <c r="AAU49" s="61"/>
      <c r="AAV49" s="61"/>
      <c r="AAW49" s="61"/>
      <c r="AAX49" s="61"/>
      <c r="AAY49" s="61"/>
      <c r="AAZ49" s="61"/>
      <c r="ABA49" s="61"/>
      <c r="ABB49" s="61"/>
      <c r="ABC49" s="61"/>
      <c r="ABD49" s="61"/>
      <c r="ABE49" s="61"/>
      <c r="ABF49" s="61"/>
      <c r="ABG49" s="61"/>
      <c r="ABH49" s="61"/>
      <c r="ABI49" s="61"/>
      <c r="ABJ49" s="61"/>
      <c r="ABK49" s="61"/>
      <c r="ABL49" s="61"/>
      <c r="ABM49" s="61"/>
      <c r="ABN49" s="61"/>
      <c r="ABO49" s="61"/>
      <c r="ABP49" s="61"/>
      <c r="ABQ49" s="61"/>
      <c r="ABR49" s="61"/>
      <c r="ABS49" s="61"/>
      <c r="ABT49" s="61"/>
      <c r="ABU49" s="61"/>
      <c r="ABV49" s="61"/>
      <c r="ABW49" s="61"/>
      <c r="ABX49" s="61"/>
      <c r="ABY49" s="61"/>
      <c r="ABZ49" s="61"/>
      <c r="ACA49" s="61"/>
      <c r="ACB49" s="61"/>
      <c r="ACC49" s="61"/>
      <c r="ACD49" s="61"/>
      <c r="ACE49" s="61"/>
      <c r="ACF49" s="61"/>
      <c r="ACG49" s="61"/>
      <c r="ACH49" s="61"/>
      <c r="ACI49" s="61"/>
      <c r="ACJ49" s="61"/>
      <c r="ACK49" s="61"/>
      <c r="ACL49" s="61"/>
      <c r="ACM49" s="61"/>
      <c r="ACN49" s="61"/>
      <c r="ACO49" s="61"/>
      <c r="ACP49" s="61"/>
      <c r="ACQ49" s="61"/>
      <c r="ACR49" s="61"/>
      <c r="ACS49" s="61"/>
      <c r="ACT49" s="61"/>
      <c r="ACU49" s="61"/>
      <c r="ACV49" s="61"/>
      <c r="ACW49" s="61"/>
      <c r="ACX49" s="61"/>
      <c r="ACY49" s="61"/>
      <c r="ACZ49" s="61"/>
      <c r="ADA49" s="61"/>
      <c r="ADB49" s="61"/>
      <c r="ADC49" s="61"/>
      <c r="ADD49" s="61"/>
      <c r="ADE49" s="61"/>
      <c r="ADF49" s="61"/>
      <c r="ADG49" s="61"/>
      <c r="ADH49" s="61"/>
      <c r="ADI49" s="61"/>
      <c r="ADJ49" s="61"/>
      <c r="ADK49" s="61"/>
      <c r="ADL49" s="61"/>
      <c r="ADM49" s="61"/>
      <c r="ADN49" s="61"/>
      <c r="ADO49" s="61"/>
      <c r="ADP49" s="61"/>
      <c r="ADQ49" s="61"/>
      <c r="ADR49" s="61"/>
      <c r="ADS49" s="61"/>
      <c r="ADT49" s="61"/>
      <c r="ADU49" s="61"/>
      <c r="ADV49" s="61"/>
      <c r="ADW49" s="61"/>
      <c r="ADX49" s="61"/>
      <c r="ADY49" s="61"/>
      <c r="ADZ49" s="61"/>
      <c r="AEA49" s="61"/>
      <c r="AEB49" s="61"/>
      <c r="AEC49" s="61"/>
      <c r="AED49" s="61"/>
      <c r="AEE49" s="61"/>
      <c r="AEF49" s="61"/>
      <c r="AEG49" s="61"/>
      <c r="AEH49" s="61"/>
      <c r="AEI49" s="61"/>
      <c r="AEJ49" s="61"/>
      <c r="AEK49" s="61"/>
      <c r="AEL49" s="61"/>
      <c r="AEM49" s="61"/>
      <c r="AEN49" s="61"/>
      <c r="AEO49" s="61"/>
      <c r="AEP49" s="61"/>
      <c r="AEQ49" s="61"/>
      <c r="AER49" s="61"/>
      <c r="AES49" s="61"/>
      <c r="AET49" s="61"/>
      <c r="AEU49" s="61"/>
      <c r="AEV49" s="61"/>
      <c r="AEW49" s="61"/>
      <c r="AEX49" s="61"/>
      <c r="AEY49" s="61"/>
      <c r="AEZ49" s="61"/>
      <c r="AFA49" s="61"/>
      <c r="AFB49" s="61"/>
      <c r="AFC49" s="61"/>
      <c r="AFD49" s="61"/>
      <c r="AFE49" s="61"/>
      <c r="AFF49" s="61"/>
      <c r="AFG49" s="61"/>
      <c r="AFH49" s="61"/>
      <c r="AFI49" s="61"/>
      <c r="AFJ49" s="61"/>
      <c r="AFK49" s="61"/>
      <c r="AFL49" s="61"/>
      <c r="AFM49" s="61"/>
      <c r="AFN49" s="61"/>
      <c r="AFO49" s="61"/>
      <c r="AFP49" s="61"/>
      <c r="AFQ49" s="61"/>
      <c r="AFR49" s="61"/>
      <c r="AFS49" s="61"/>
      <c r="AFT49" s="61"/>
      <c r="AFU49" s="61"/>
      <c r="AFV49" s="61"/>
      <c r="AFW49" s="61"/>
      <c r="AFX49" s="61"/>
      <c r="AFY49" s="61"/>
      <c r="AFZ49" s="61"/>
      <c r="AGA49" s="61"/>
      <c r="AGB49" s="61"/>
      <c r="AGC49" s="61"/>
      <c r="AGD49" s="61"/>
      <c r="AGE49" s="61"/>
      <c r="AGF49" s="61"/>
      <c r="AGG49" s="61"/>
      <c r="AGH49" s="61"/>
      <c r="AGI49" s="61"/>
      <c r="AGJ49" s="61"/>
      <c r="AGK49" s="61"/>
      <c r="AGL49" s="61"/>
      <c r="AGM49" s="61"/>
      <c r="AGN49" s="61"/>
      <c r="AGO49" s="61"/>
      <c r="AGP49" s="61"/>
      <c r="AGQ49" s="61"/>
      <c r="AGR49" s="61"/>
      <c r="AGS49" s="61"/>
      <c r="AGT49" s="61"/>
      <c r="AGU49" s="61"/>
      <c r="AGV49" s="61"/>
      <c r="AGW49" s="61"/>
      <c r="AGX49" s="61"/>
      <c r="AGY49" s="61"/>
      <c r="AGZ49" s="61"/>
      <c r="AHA49" s="61"/>
      <c r="AHB49" s="61"/>
      <c r="AHC49" s="61"/>
      <c r="AHD49" s="61"/>
      <c r="AHE49" s="61"/>
      <c r="AHF49" s="61"/>
      <c r="AHG49" s="61"/>
      <c r="AHH49" s="61"/>
      <c r="AHI49" s="61"/>
      <c r="AHJ49" s="61"/>
      <c r="AHK49" s="61"/>
      <c r="AHL49" s="61"/>
      <c r="AHM49" s="61"/>
      <c r="AHN49" s="61"/>
      <c r="AHO49" s="61"/>
      <c r="AHP49" s="61"/>
      <c r="AHQ49" s="61"/>
      <c r="AHR49" s="61"/>
      <c r="AHS49" s="61"/>
      <c r="AHT49" s="61"/>
      <c r="AHU49" s="61"/>
      <c r="AHV49" s="61"/>
      <c r="AHW49" s="61"/>
      <c r="AHX49" s="61"/>
      <c r="AHY49" s="61"/>
      <c r="AHZ49" s="61"/>
      <c r="AIA49" s="61"/>
      <c r="AIB49" s="61"/>
      <c r="AIC49" s="61"/>
      <c r="AID49" s="61"/>
      <c r="AIE49" s="61"/>
      <c r="AIF49" s="61"/>
      <c r="AIG49" s="61"/>
      <c r="AIH49" s="61"/>
      <c r="AII49" s="61"/>
      <c r="AIJ49" s="61"/>
      <c r="AIK49" s="61"/>
      <c r="AIL49" s="61"/>
      <c r="AIM49" s="61"/>
      <c r="AIN49" s="61"/>
      <c r="AIO49" s="61"/>
      <c r="AIP49" s="61"/>
      <c r="AIQ49" s="61"/>
      <c r="AIR49" s="61"/>
      <c r="AIS49" s="61"/>
      <c r="AIT49" s="61"/>
      <c r="AIU49" s="61"/>
      <c r="AIV49" s="61"/>
      <c r="AIW49" s="61"/>
      <c r="AIX49" s="61"/>
      <c r="AIY49" s="61"/>
      <c r="AIZ49" s="61"/>
      <c r="AJA49" s="61"/>
      <c r="AJB49" s="61"/>
      <c r="AJC49" s="61"/>
      <c r="AJD49" s="61"/>
      <c r="AJE49" s="61"/>
      <c r="AJF49" s="61"/>
      <c r="AJG49" s="61"/>
      <c r="AJH49" s="61"/>
      <c r="AJI49" s="61"/>
      <c r="AJJ49" s="61"/>
      <c r="AJK49" s="61"/>
      <c r="AJL49" s="61"/>
      <c r="AJM49" s="61"/>
      <c r="AJN49" s="61"/>
      <c r="AJO49" s="61"/>
      <c r="AJP49" s="61"/>
      <c r="AJQ49" s="61"/>
      <c r="AJR49" s="61"/>
      <c r="AJS49" s="61"/>
      <c r="AJT49" s="61"/>
      <c r="AJU49" s="61"/>
      <c r="AJV49" s="61"/>
      <c r="AJW49" s="61"/>
      <c r="AJX49" s="61"/>
      <c r="AJY49" s="61"/>
      <c r="AJZ49" s="61"/>
      <c r="AKA49" s="61"/>
      <c r="AKB49" s="61"/>
      <c r="AKC49" s="61"/>
      <c r="AKD49" s="61"/>
      <c r="AKE49" s="61"/>
      <c r="AKF49" s="61"/>
      <c r="AKG49" s="61"/>
      <c r="AKH49" s="61"/>
      <c r="AKI49" s="61"/>
      <c r="AKJ49" s="61"/>
      <c r="AKK49" s="61"/>
      <c r="AKL49" s="61"/>
      <c r="AKM49" s="61"/>
      <c r="AKN49" s="61"/>
      <c r="AKO49" s="61"/>
      <c r="AKP49" s="61"/>
      <c r="AKQ49" s="61"/>
      <c r="AKR49" s="61"/>
      <c r="AKS49" s="61"/>
      <c r="AKT49" s="61"/>
      <c r="AKU49" s="61"/>
      <c r="AKV49" s="61"/>
      <c r="AKW49" s="61"/>
      <c r="AKX49" s="61"/>
      <c r="AKY49" s="61"/>
      <c r="AKZ49" s="61"/>
      <c r="ALA49" s="61"/>
      <c r="ALB49" s="61"/>
      <c r="ALC49" s="61"/>
      <c r="ALD49" s="61"/>
      <c r="ALE49" s="61"/>
      <c r="ALF49" s="61"/>
      <c r="ALG49" s="61"/>
      <c r="ALH49" s="61"/>
      <c r="ALI49" s="61"/>
      <c r="ALJ49" s="61"/>
      <c r="ALK49" s="61"/>
      <c r="ALL49" s="61"/>
      <c r="ALM49" s="61"/>
    </row>
    <row r="50" customFormat="false" ht="22.65" hidden="false" customHeight="true" outlineLevel="0" collapsed="false">
      <c r="A50" s="62" t="s">
        <v>48</v>
      </c>
      <c r="B50" s="62"/>
      <c r="C50" s="63" t="s">
        <v>38</v>
      </c>
      <c r="D50" s="63"/>
      <c r="E50" s="64" t="n">
        <v>0.25</v>
      </c>
      <c r="F50" s="30" t="n">
        <v>8.5</v>
      </c>
      <c r="G50" s="31" t="n">
        <f aca="false">AI50</f>
        <v>0</v>
      </c>
      <c r="H50" s="32"/>
      <c r="I50" s="33"/>
      <c r="J50" s="33"/>
      <c r="K50" s="33"/>
      <c r="L50" s="33"/>
      <c r="M50" s="33"/>
      <c r="N50" s="34"/>
      <c r="O50" s="33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2"/>
      <c r="AI50" s="31" t="n">
        <f aca="false">SUM(I50:AG50)</f>
        <v>0</v>
      </c>
      <c r="AJ50" s="35" t="n">
        <f aca="false">F50*AI50</f>
        <v>0</v>
      </c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  <c r="IR50" s="61"/>
      <c r="IS50" s="61"/>
      <c r="IT50" s="61"/>
      <c r="IU50" s="61"/>
      <c r="IV50" s="61"/>
      <c r="IW50" s="61"/>
      <c r="IX50" s="61"/>
      <c r="IY50" s="61"/>
      <c r="IZ50" s="61"/>
      <c r="JA50" s="61"/>
      <c r="JB50" s="61"/>
      <c r="JC50" s="61"/>
      <c r="JD50" s="61"/>
      <c r="JE50" s="61"/>
      <c r="JF50" s="61"/>
      <c r="JG50" s="61"/>
      <c r="JH50" s="61"/>
      <c r="JI50" s="61"/>
      <c r="JJ50" s="61"/>
      <c r="JK50" s="61"/>
      <c r="JL50" s="61"/>
      <c r="JM50" s="61"/>
      <c r="JN50" s="61"/>
      <c r="JO50" s="61"/>
      <c r="JP50" s="61"/>
      <c r="JQ50" s="61"/>
      <c r="JR50" s="61"/>
      <c r="JS50" s="61"/>
      <c r="JT50" s="61"/>
      <c r="JU50" s="61"/>
      <c r="JV50" s="61"/>
      <c r="JW50" s="61"/>
      <c r="JX50" s="61"/>
      <c r="JY50" s="61"/>
      <c r="JZ50" s="61"/>
      <c r="KA50" s="61"/>
      <c r="KB50" s="61"/>
      <c r="KC50" s="61"/>
      <c r="KD50" s="61"/>
      <c r="KE50" s="61"/>
      <c r="KF50" s="61"/>
      <c r="KG50" s="61"/>
      <c r="KH50" s="61"/>
      <c r="KI50" s="61"/>
      <c r="KJ50" s="61"/>
      <c r="KK50" s="61"/>
      <c r="KL50" s="61"/>
      <c r="KM50" s="61"/>
      <c r="KN50" s="61"/>
      <c r="KO50" s="61"/>
      <c r="KP50" s="61"/>
      <c r="KQ50" s="61"/>
      <c r="KR50" s="61"/>
      <c r="KS50" s="61"/>
      <c r="KT50" s="61"/>
      <c r="KU50" s="61"/>
      <c r="KV50" s="61"/>
      <c r="KW50" s="61"/>
      <c r="KX50" s="61"/>
      <c r="KY50" s="61"/>
      <c r="KZ50" s="61"/>
      <c r="LA50" s="61"/>
      <c r="LB50" s="61"/>
      <c r="LC50" s="61"/>
      <c r="LD50" s="61"/>
      <c r="LE50" s="61"/>
      <c r="LF50" s="61"/>
      <c r="LG50" s="61"/>
      <c r="LH50" s="61"/>
      <c r="LI50" s="61"/>
      <c r="LJ50" s="61"/>
      <c r="LK50" s="61"/>
      <c r="LL50" s="61"/>
      <c r="LM50" s="61"/>
      <c r="LN50" s="61"/>
      <c r="LO50" s="61"/>
      <c r="LP50" s="61"/>
      <c r="LQ50" s="61"/>
      <c r="LR50" s="61"/>
      <c r="LS50" s="61"/>
      <c r="LT50" s="61"/>
      <c r="LU50" s="61"/>
      <c r="LV50" s="61"/>
      <c r="LW50" s="61"/>
      <c r="LX50" s="61"/>
      <c r="LY50" s="61"/>
      <c r="LZ50" s="61"/>
      <c r="MA50" s="61"/>
      <c r="MB50" s="61"/>
      <c r="MC50" s="61"/>
      <c r="MD50" s="61"/>
      <c r="ME50" s="61"/>
      <c r="MF50" s="61"/>
      <c r="MG50" s="61"/>
      <c r="MH50" s="61"/>
      <c r="MI50" s="61"/>
      <c r="MJ50" s="61"/>
      <c r="MK50" s="61"/>
      <c r="ML50" s="61"/>
      <c r="MM50" s="61"/>
      <c r="MN50" s="61"/>
      <c r="MO50" s="61"/>
      <c r="MP50" s="61"/>
      <c r="MQ50" s="61"/>
      <c r="MR50" s="61"/>
      <c r="MS50" s="61"/>
      <c r="MT50" s="61"/>
      <c r="MU50" s="61"/>
      <c r="MV50" s="61"/>
      <c r="MW50" s="61"/>
      <c r="MX50" s="61"/>
      <c r="MY50" s="61"/>
      <c r="MZ50" s="61"/>
      <c r="NA50" s="61"/>
      <c r="NB50" s="61"/>
      <c r="NC50" s="61"/>
      <c r="ND50" s="61"/>
      <c r="NE50" s="61"/>
      <c r="NF50" s="61"/>
      <c r="NG50" s="61"/>
      <c r="NH50" s="61"/>
      <c r="NI50" s="61"/>
      <c r="NJ50" s="61"/>
      <c r="NK50" s="61"/>
      <c r="NL50" s="61"/>
      <c r="NM50" s="61"/>
      <c r="NN50" s="61"/>
      <c r="NO50" s="61"/>
      <c r="NP50" s="61"/>
      <c r="NQ50" s="61"/>
      <c r="NR50" s="61"/>
      <c r="NS50" s="61"/>
      <c r="NT50" s="61"/>
      <c r="NU50" s="61"/>
      <c r="NV50" s="61"/>
      <c r="NW50" s="61"/>
      <c r="NX50" s="61"/>
      <c r="NY50" s="61"/>
      <c r="NZ50" s="61"/>
      <c r="OA50" s="61"/>
      <c r="OB50" s="61"/>
      <c r="OC50" s="61"/>
      <c r="OD50" s="61"/>
      <c r="OE50" s="61"/>
      <c r="OF50" s="61"/>
      <c r="OG50" s="61"/>
      <c r="OH50" s="61"/>
      <c r="OI50" s="61"/>
      <c r="OJ50" s="61"/>
      <c r="OK50" s="61"/>
      <c r="OL50" s="61"/>
      <c r="OM50" s="61"/>
      <c r="ON50" s="61"/>
      <c r="OO50" s="61"/>
      <c r="OP50" s="61"/>
      <c r="OQ50" s="61"/>
      <c r="OR50" s="61"/>
      <c r="OS50" s="61"/>
      <c r="OT50" s="61"/>
      <c r="OU50" s="61"/>
      <c r="OV50" s="61"/>
      <c r="OW50" s="61"/>
      <c r="OX50" s="61"/>
      <c r="OY50" s="61"/>
      <c r="OZ50" s="61"/>
      <c r="PA50" s="61"/>
      <c r="PB50" s="61"/>
      <c r="PC50" s="61"/>
      <c r="PD50" s="61"/>
      <c r="PE50" s="61"/>
      <c r="PF50" s="61"/>
      <c r="PG50" s="61"/>
      <c r="PH50" s="61"/>
      <c r="PI50" s="61"/>
      <c r="PJ50" s="61"/>
      <c r="PK50" s="61"/>
      <c r="PL50" s="61"/>
      <c r="PM50" s="61"/>
      <c r="PN50" s="61"/>
      <c r="PO50" s="61"/>
      <c r="PP50" s="61"/>
      <c r="PQ50" s="61"/>
      <c r="PR50" s="61"/>
      <c r="PS50" s="61"/>
      <c r="PT50" s="61"/>
      <c r="PU50" s="61"/>
      <c r="PV50" s="61"/>
      <c r="PW50" s="61"/>
      <c r="PX50" s="61"/>
      <c r="PY50" s="61"/>
      <c r="PZ50" s="61"/>
      <c r="QA50" s="61"/>
      <c r="QB50" s="61"/>
      <c r="QC50" s="61"/>
      <c r="QD50" s="61"/>
      <c r="QE50" s="61"/>
      <c r="QF50" s="61"/>
      <c r="QG50" s="61"/>
      <c r="QH50" s="61"/>
      <c r="QI50" s="61"/>
      <c r="QJ50" s="61"/>
      <c r="QK50" s="61"/>
      <c r="QL50" s="61"/>
      <c r="QM50" s="61"/>
      <c r="QN50" s="61"/>
      <c r="QO50" s="61"/>
      <c r="QP50" s="61"/>
      <c r="QQ50" s="61"/>
      <c r="QR50" s="61"/>
      <c r="QS50" s="61"/>
      <c r="QT50" s="61"/>
      <c r="QU50" s="61"/>
      <c r="QV50" s="61"/>
      <c r="QW50" s="61"/>
      <c r="QX50" s="61"/>
      <c r="QY50" s="61"/>
      <c r="QZ50" s="61"/>
      <c r="RA50" s="61"/>
      <c r="RB50" s="61"/>
      <c r="RC50" s="61"/>
      <c r="RD50" s="61"/>
      <c r="RE50" s="61"/>
      <c r="RF50" s="61"/>
      <c r="RG50" s="61"/>
      <c r="RH50" s="61"/>
      <c r="RI50" s="61"/>
      <c r="RJ50" s="61"/>
      <c r="RK50" s="61"/>
      <c r="RL50" s="61"/>
      <c r="RM50" s="61"/>
      <c r="RN50" s="61"/>
      <c r="RO50" s="61"/>
      <c r="RP50" s="61"/>
      <c r="RQ50" s="61"/>
      <c r="RR50" s="61"/>
      <c r="RS50" s="61"/>
      <c r="RT50" s="61"/>
      <c r="RU50" s="61"/>
      <c r="RV50" s="61"/>
      <c r="RW50" s="61"/>
      <c r="RX50" s="61"/>
      <c r="RY50" s="61"/>
      <c r="RZ50" s="61"/>
      <c r="SA50" s="61"/>
      <c r="SB50" s="61"/>
      <c r="SC50" s="61"/>
      <c r="SD50" s="61"/>
      <c r="SE50" s="61"/>
      <c r="SF50" s="61"/>
      <c r="SG50" s="61"/>
      <c r="SH50" s="61"/>
      <c r="SI50" s="61"/>
      <c r="SJ50" s="61"/>
      <c r="SK50" s="61"/>
      <c r="SL50" s="61"/>
      <c r="SM50" s="61"/>
      <c r="SN50" s="61"/>
      <c r="SO50" s="61"/>
      <c r="SP50" s="61"/>
      <c r="SQ50" s="61"/>
      <c r="SR50" s="61"/>
      <c r="SS50" s="61"/>
      <c r="ST50" s="61"/>
      <c r="SU50" s="61"/>
      <c r="SV50" s="61"/>
      <c r="SW50" s="61"/>
      <c r="SX50" s="61"/>
      <c r="SY50" s="61"/>
      <c r="SZ50" s="61"/>
      <c r="TA50" s="61"/>
      <c r="TB50" s="61"/>
      <c r="TC50" s="61"/>
      <c r="TD50" s="61"/>
      <c r="TE50" s="61"/>
      <c r="TF50" s="61"/>
      <c r="TG50" s="61"/>
      <c r="TH50" s="61"/>
      <c r="TI50" s="61"/>
      <c r="TJ50" s="61"/>
      <c r="TK50" s="61"/>
      <c r="TL50" s="61"/>
      <c r="TM50" s="61"/>
      <c r="TN50" s="61"/>
      <c r="TO50" s="61"/>
      <c r="TP50" s="61"/>
      <c r="TQ50" s="61"/>
      <c r="TR50" s="61"/>
      <c r="TS50" s="61"/>
      <c r="TT50" s="61"/>
      <c r="TU50" s="61"/>
      <c r="TV50" s="61"/>
      <c r="TW50" s="61"/>
      <c r="TX50" s="61"/>
      <c r="TY50" s="61"/>
      <c r="TZ50" s="61"/>
      <c r="UA50" s="61"/>
      <c r="UB50" s="61"/>
      <c r="UC50" s="61"/>
      <c r="UD50" s="61"/>
      <c r="UE50" s="61"/>
      <c r="UF50" s="61"/>
      <c r="UG50" s="61"/>
      <c r="UH50" s="61"/>
      <c r="UI50" s="61"/>
      <c r="UJ50" s="61"/>
      <c r="UK50" s="61"/>
      <c r="UL50" s="61"/>
      <c r="UM50" s="61"/>
      <c r="UN50" s="61"/>
      <c r="UO50" s="61"/>
      <c r="UP50" s="61"/>
      <c r="UQ50" s="61"/>
      <c r="UR50" s="61"/>
      <c r="US50" s="61"/>
      <c r="UT50" s="61"/>
      <c r="UU50" s="61"/>
      <c r="UV50" s="61"/>
      <c r="UW50" s="61"/>
      <c r="UX50" s="61"/>
      <c r="UY50" s="61"/>
      <c r="UZ50" s="61"/>
      <c r="VA50" s="61"/>
      <c r="VB50" s="61"/>
      <c r="VC50" s="61"/>
      <c r="VD50" s="61"/>
      <c r="VE50" s="61"/>
      <c r="VF50" s="61"/>
      <c r="VG50" s="61"/>
      <c r="VH50" s="61"/>
      <c r="VI50" s="61"/>
      <c r="VJ50" s="61"/>
      <c r="VK50" s="61"/>
      <c r="VL50" s="61"/>
      <c r="VM50" s="61"/>
      <c r="VN50" s="61"/>
      <c r="VO50" s="61"/>
      <c r="VP50" s="61"/>
      <c r="VQ50" s="61"/>
      <c r="VR50" s="61"/>
      <c r="VS50" s="61"/>
      <c r="VT50" s="61"/>
      <c r="VU50" s="61"/>
      <c r="VV50" s="61"/>
      <c r="VW50" s="61"/>
      <c r="VX50" s="61"/>
      <c r="VY50" s="61"/>
      <c r="VZ50" s="61"/>
      <c r="WA50" s="61"/>
      <c r="WB50" s="61"/>
      <c r="WC50" s="61"/>
      <c r="WD50" s="61"/>
      <c r="WE50" s="61"/>
      <c r="WF50" s="61"/>
      <c r="WG50" s="61"/>
      <c r="WH50" s="61"/>
      <c r="WI50" s="61"/>
      <c r="WJ50" s="61"/>
      <c r="WK50" s="61"/>
      <c r="WL50" s="61"/>
      <c r="WM50" s="61"/>
      <c r="WN50" s="61"/>
      <c r="WO50" s="61"/>
      <c r="WP50" s="61"/>
      <c r="WQ50" s="61"/>
      <c r="WR50" s="61"/>
      <c r="WS50" s="61"/>
      <c r="WT50" s="61"/>
      <c r="WU50" s="61"/>
      <c r="WV50" s="61"/>
      <c r="WW50" s="61"/>
      <c r="WX50" s="61"/>
      <c r="WY50" s="61"/>
      <c r="WZ50" s="61"/>
      <c r="XA50" s="61"/>
      <c r="XB50" s="61"/>
      <c r="XC50" s="61"/>
      <c r="XD50" s="61"/>
      <c r="XE50" s="61"/>
      <c r="XF50" s="61"/>
      <c r="XG50" s="61"/>
      <c r="XH50" s="61"/>
      <c r="XI50" s="61"/>
      <c r="XJ50" s="61"/>
      <c r="XK50" s="61"/>
      <c r="XL50" s="61"/>
      <c r="XM50" s="61"/>
      <c r="XN50" s="61"/>
      <c r="XO50" s="61"/>
      <c r="XP50" s="61"/>
      <c r="XQ50" s="61"/>
      <c r="XR50" s="61"/>
      <c r="XS50" s="61"/>
      <c r="XT50" s="61"/>
      <c r="XU50" s="61"/>
      <c r="XV50" s="61"/>
      <c r="XW50" s="61"/>
      <c r="XX50" s="61"/>
      <c r="XY50" s="61"/>
      <c r="XZ50" s="61"/>
      <c r="YA50" s="61"/>
      <c r="YB50" s="61"/>
      <c r="YC50" s="61"/>
      <c r="YD50" s="61"/>
      <c r="YE50" s="61"/>
      <c r="YF50" s="61"/>
      <c r="YG50" s="61"/>
      <c r="YH50" s="61"/>
      <c r="YI50" s="61"/>
      <c r="YJ50" s="61"/>
      <c r="YK50" s="61"/>
      <c r="YL50" s="61"/>
      <c r="YM50" s="61"/>
      <c r="YN50" s="61"/>
      <c r="YO50" s="61"/>
      <c r="YP50" s="61"/>
      <c r="YQ50" s="61"/>
      <c r="YR50" s="61"/>
      <c r="YS50" s="61"/>
      <c r="YT50" s="61"/>
      <c r="YU50" s="61"/>
      <c r="YV50" s="61"/>
      <c r="YW50" s="61"/>
      <c r="YX50" s="61"/>
      <c r="YY50" s="61"/>
      <c r="YZ50" s="61"/>
      <c r="ZA50" s="61"/>
      <c r="ZB50" s="61"/>
      <c r="ZC50" s="61"/>
      <c r="ZD50" s="61"/>
      <c r="ZE50" s="61"/>
      <c r="ZF50" s="61"/>
      <c r="ZG50" s="61"/>
      <c r="ZH50" s="61"/>
      <c r="ZI50" s="61"/>
      <c r="ZJ50" s="61"/>
      <c r="ZK50" s="61"/>
      <c r="ZL50" s="61"/>
      <c r="ZM50" s="61"/>
      <c r="ZN50" s="61"/>
      <c r="ZO50" s="61"/>
      <c r="ZP50" s="61"/>
      <c r="ZQ50" s="61"/>
      <c r="ZR50" s="61"/>
      <c r="ZS50" s="61"/>
      <c r="ZT50" s="61"/>
      <c r="ZU50" s="61"/>
      <c r="ZV50" s="61"/>
      <c r="ZW50" s="61"/>
      <c r="ZX50" s="61"/>
      <c r="ZY50" s="61"/>
      <c r="ZZ50" s="61"/>
      <c r="AAA50" s="61"/>
      <c r="AAB50" s="61"/>
      <c r="AAC50" s="61"/>
      <c r="AAD50" s="61"/>
      <c r="AAE50" s="61"/>
      <c r="AAF50" s="61"/>
      <c r="AAG50" s="61"/>
      <c r="AAH50" s="61"/>
      <c r="AAI50" s="61"/>
      <c r="AAJ50" s="61"/>
      <c r="AAK50" s="61"/>
      <c r="AAL50" s="61"/>
      <c r="AAM50" s="61"/>
      <c r="AAN50" s="61"/>
      <c r="AAO50" s="61"/>
      <c r="AAP50" s="61"/>
      <c r="AAQ50" s="61"/>
      <c r="AAR50" s="61"/>
      <c r="AAS50" s="61"/>
      <c r="AAT50" s="61"/>
      <c r="AAU50" s="61"/>
      <c r="AAV50" s="61"/>
      <c r="AAW50" s="61"/>
      <c r="AAX50" s="61"/>
      <c r="AAY50" s="61"/>
      <c r="AAZ50" s="61"/>
      <c r="ABA50" s="61"/>
      <c r="ABB50" s="61"/>
      <c r="ABC50" s="61"/>
      <c r="ABD50" s="61"/>
      <c r="ABE50" s="61"/>
      <c r="ABF50" s="61"/>
      <c r="ABG50" s="61"/>
      <c r="ABH50" s="61"/>
      <c r="ABI50" s="61"/>
      <c r="ABJ50" s="61"/>
      <c r="ABK50" s="61"/>
      <c r="ABL50" s="61"/>
      <c r="ABM50" s="61"/>
      <c r="ABN50" s="61"/>
      <c r="ABO50" s="61"/>
      <c r="ABP50" s="61"/>
      <c r="ABQ50" s="61"/>
      <c r="ABR50" s="61"/>
      <c r="ABS50" s="61"/>
      <c r="ABT50" s="61"/>
      <c r="ABU50" s="61"/>
      <c r="ABV50" s="61"/>
      <c r="ABW50" s="61"/>
      <c r="ABX50" s="61"/>
      <c r="ABY50" s="61"/>
      <c r="ABZ50" s="61"/>
      <c r="ACA50" s="61"/>
      <c r="ACB50" s="61"/>
      <c r="ACC50" s="61"/>
      <c r="ACD50" s="61"/>
      <c r="ACE50" s="61"/>
      <c r="ACF50" s="61"/>
      <c r="ACG50" s="61"/>
      <c r="ACH50" s="61"/>
      <c r="ACI50" s="61"/>
      <c r="ACJ50" s="61"/>
      <c r="ACK50" s="61"/>
      <c r="ACL50" s="61"/>
      <c r="ACM50" s="61"/>
      <c r="ACN50" s="61"/>
      <c r="ACO50" s="61"/>
      <c r="ACP50" s="61"/>
      <c r="ACQ50" s="61"/>
      <c r="ACR50" s="61"/>
      <c r="ACS50" s="61"/>
      <c r="ACT50" s="61"/>
      <c r="ACU50" s="61"/>
      <c r="ACV50" s="61"/>
      <c r="ACW50" s="61"/>
      <c r="ACX50" s="61"/>
      <c r="ACY50" s="61"/>
      <c r="ACZ50" s="61"/>
      <c r="ADA50" s="61"/>
      <c r="ADB50" s="61"/>
      <c r="ADC50" s="61"/>
      <c r="ADD50" s="61"/>
      <c r="ADE50" s="61"/>
      <c r="ADF50" s="61"/>
      <c r="ADG50" s="61"/>
      <c r="ADH50" s="61"/>
      <c r="ADI50" s="61"/>
      <c r="ADJ50" s="61"/>
      <c r="ADK50" s="61"/>
      <c r="ADL50" s="61"/>
      <c r="ADM50" s="61"/>
      <c r="ADN50" s="61"/>
      <c r="ADO50" s="61"/>
      <c r="ADP50" s="61"/>
      <c r="ADQ50" s="61"/>
      <c r="ADR50" s="61"/>
      <c r="ADS50" s="61"/>
      <c r="ADT50" s="61"/>
      <c r="ADU50" s="61"/>
      <c r="ADV50" s="61"/>
      <c r="ADW50" s="61"/>
      <c r="ADX50" s="61"/>
      <c r="ADY50" s="61"/>
      <c r="ADZ50" s="61"/>
      <c r="AEA50" s="61"/>
      <c r="AEB50" s="61"/>
      <c r="AEC50" s="61"/>
      <c r="AED50" s="61"/>
      <c r="AEE50" s="61"/>
      <c r="AEF50" s="61"/>
      <c r="AEG50" s="61"/>
      <c r="AEH50" s="61"/>
      <c r="AEI50" s="61"/>
      <c r="AEJ50" s="61"/>
      <c r="AEK50" s="61"/>
      <c r="AEL50" s="61"/>
      <c r="AEM50" s="61"/>
      <c r="AEN50" s="61"/>
      <c r="AEO50" s="61"/>
      <c r="AEP50" s="61"/>
      <c r="AEQ50" s="61"/>
      <c r="AER50" s="61"/>
      <c r="AES50" s="61"/>
      <c r="AET50" s="61"/>
      <c r="AEU50" s="61"/>
      <c r="AEV50" s="61"/>
      <c r="AEW50" s="61"/>
      <c r="AEX50" s="61"/>
      <c r="AEY50" s="61"/>
      <c r="AEZ50" s="61"/>
      <c r="AFA50" s="61"/>
      <c r="AFB50" s="61"/>
      <c r="AFC50" s="61"/>
      <c r="AFD50" s="61"/>
      <c r="AFE50" s="61"/>
      <c r="AFF50" s="61"/>
      <c r="AFG50" s="61"/>
      <c r="AFH50" s="61"/>
      <c r="AFI50" s="61"/>
      <c r="AFJ50" s="61"/>
      <c r="AFK50" s="61"/>
      <c r="AFL50" s="61"/>
      <c r="AFM50" s="61"/>
      <c r="AFN50" s="61"/>
      <c r="AFO50" s="61"/>
      <c r="AFP50" s="61"/>
      <c r="AFQ50" s="61"/>
      <c r="AFR50" s="61"/>
      <c r="AFS50" s="61"/>
      <c r="AFT50" s="61"/>
      <c r="AFU50" s="61"/>
      <c r="AFV50" s="61"/>
      <c r="AFW50" s="61"/>
      <c r="AFX50" s="61"/>
      <c r="AFY50" s="61"/>
      <c r="AFZ50" s="61"/>
      <c r="AGA50" s="61"/>
      <c r="AGB50" s="61"/>
      <c r="AGC50" s="61"/>
      <c r="AGD50" s="61"/>
      <c r="AGE50" s="61"/>
      <c r="AGF50" s="61"/>
      <c r="AGG50" s="61"/>
      <c r="AGH50" s="61"/>
      <c r="AGI50" s="61"/>
      <c r="AGJ50" s="61"/>
      <c r="AGK50" s="61"/>
      <c r="AGL50" s="61"/>
      <c r="AGM50" s="61"/>
      <c r="AGN50" s="61"/>
      <c r="AGO50" s="61"/>
      <c r="AGP50" s="61"/>
      <c r="AGQ50" s="61"/>
      <c r="AGR50" s="61"/>
      <c r="AGS50" s="61"/>
      <c r="AGT50" s="61"/>
      <c r="AGU50" s="61"/>
      <c r="AGV50" s="61"/>
      <c r="AGW50" s="61"/>
      <c r="AGX50" s="61"/>
      <c r="AGY50" s="61"/>
      <c r="AGZ50" s="61"/>
      <c r="AHA50" s="61"/>
      <c r="AHB50" s="61"/>
      <c r="AHC50" s="61"/>
      <c r="AHD50" s="61"/>
      <c r="AHE50" s="61"/>
      <c r="AHF50" s="61"/>
      <c r="AHG50" s="61"/>
      <c r="AHH50" s="61"/>
      <c r="AHI50" s="61"/>
      <c r="AHJ50" s="61"/>
      <c r="AHK50" s="61"/>
      <c r="AHL50" s="61"/>
      <c r="AHM50" s="61"/>
      <c r="AHN50" s="61"/>
      <c r="AHO50" s="61"/>
      <c r="AHP50" s="61"/>
      <c r="AHQ50" s="61"/>
      <c r="AHR50" s="61"/>
      <c r="AHS50" s="61"/>
      <c r="AHT50" s="61"/>
      <c r="AHU50" s="61"/>
      <c r="AHV50" s="61"/>
      <c r="AHW50" s="61"/>
      <c r="AHX50" s="61"/>
      <c r="AHY50" s="61"/>
      <c r="AHZ50" s="61"/>
      <c r="AIA50" s="61"/>
      <c r="AIB50" s="61"/>
      <c r="AIC50" s="61"/>
      <c r="AID50" s="61"/>
      <c r="AIE50" s="61"/>
      <c r="AIF50" s="61"/>
      <c r="AIG50" s="61"/>
      <c r="AIH50" s="61"/>
      <c r="AII50" s="61"/>
      <c r="AIJ50" s="61"/>
      <c r="AIK50" s="61"/>
      <c r="AIL50" s="61"/>
      <c r="AIM50" s="61"/>
      <c r="AIN50" s="61"/>
      <c r="AIO50" s="61"/>
      <c r="AIP50" s="61"/>
      <c r="AIQ50" s="61"/>
      <c r="AIR50" s="61"/>
      <c r="AIS50" s="61"/>
      <c r="AIT50" s="61"/>
      <c r="AIU50" s="61"/>
      <c r="AIV50" s="61"/>
      <c r="AIW50" s="61"/>
      <c r="AIX50" s="61"/>
      <c r="AIY50" s="61"/>
      <c r="AIZ50" s="61"/>
      <c r="AJA50" s="61"/>
      <c r="AJB50" s="61"/>
      <c r="AJC50" s="61"/>
      <c r="AJD50" s="61"/>
      <c r="AJE50" s="61"/>
      <c r="AJF50" s="61"/>
      <c r="AJG50" s="61"/>
      <c r="AJH50" s="61"/>
      <c r="AJI50" s="61"/>
      <c r="AJJ50" s="61"/>
      <c r="AJK50" s="61"/>
      <c r="AJL50" s="61"/>
      <c r="AJM50" s="61"/>
      <c r="AJN50" s="61"/>
      <c r="AJO50" s="61"/>
      <c r="AJP50" s="61"/>
      <c r="AJQ50" s="61"/>
      <c r="AJR50" s="61"/>
      <c r="AJS50" s="61"/>
      <c r="AJT50" s="61"/>
      <c r="AJU50" s="61"/>
      <c r="AJV50" s="61"/>
      <c r="AJW50" s="61"/>
      <c r="AJX50" s="61"/>
      <c r="AJY50" s="61"/>
      <c r="AJZ50" s="61"/>
      <c r="AKA50" s="61"/>
      <c r="AKB50" s="61"/>
      <c r="AKC50" s="61"/>
      <c r="AKD50" s="61"/>
      <c r="AKE50" s="61"/>
      <c r="AKF50" s="61"/>
      <c r="AKG50" s="61"/>
      <c r="AKH50" s="61"/>
      <c r="AKI50" s="61"/>
      <c r="AKJ50" s="61"/>
      <c r="AKK50" s="61"/>
      <c r="AKL50" s="61"/>
      <c r="AKM50" s="61"/>
      <c r="AKN50" s="61"/>
      <c r="AKO50" s="61"/>
      <c r="AKP50" s="61"/>
      <c r="AKQ50" s="61"/>
      <c r="AKR50" s="61"/>
      <c r="AKS50" s="61"/>
      <c r="AKT50" s="61"/>
      <c r="AKU50" s="61"/>
      <c r="AKV50" s="61"/>
      <c r="AKW50" s="61"/>
      <c r="AKX50" s="61"/>
      <c r="AKY50" s="61"/>
      <c r="AKZ50" s="61"/>
      <c r="ALA50" s="61"/>
      <c r="ALB50" s="61"/>
      <c r="ALC50" s="61"/>
      <c r="ALD50" s="61"/>
      <c r="ALE50" s="61"/>
      <c r="ALF50" s="61"/>
      <c r="ALG50" s="61"/>
      <c r="ALH50" s="61"/>
      <c r="ALI50" s="61"/>
      <c r="ALJ50" s="61"/>
      <c r="ALK50" s="61"/>
      <c r="ALL50" s="61"/>
      <c r="ALM50" s="61"/>
    </row>
    <row r="51" customFormat="false" ht="22.65" hidden="false" customHeight="true" outlineLevel="0" collapsed="false">
      <c r="A51" s="62"/>
      <c r="B51" s="62"/>
      <c r="C51" s="63" t="s">
        <v>49</v>
      </c>
      <c r="D51" s="63"/>
      <c r="E51" s="64" t="n">
        <v>0.25</v>
      </c>
      <c r="F51" s="30" t="n">
        <v>8.5</v>
      </c>
      <c r="G51" s="31" t="n">
        <f aca="false">AI51</f>
        <v>0</v>
      </c>
      <c r="H51" s="32"/>
      <c r="I51" s="33"/>
      <c r="J51" s="33"/>
      <c r="K51" s="33"/>
      <c r="L51" s="33"/>
      <c r="M51" s="33"/>
      <c r="N51" s="34"/>
      <c r="O51" s="33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2"/>
      <c r="AI51" s="31" t="n">
        <f aca="false">SUM(I51:AG51)</f>
        <v>0</v>
      </c>
      <c r="AJ51" s="35" t="n">
        <f aca="false">F51*AI51</f>
        <v>0</v>
      </c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1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61"/>
      <c r="IF51" s="61"/>
      <c r="IG51" s="61"/>
      <c r="IH51" s="61"/>
      <c r="II51" s="61"/>
      <c r="IJ51" s="61"/>
      <c r="IK51" s="61"/>
      <c r="IL51" s="61"/>
      <c r="IM51" s="61"/>
      <c r="IN51" s="61"/>
      <c r="IO51" s="61"/>
      <c r="IP51" s="61"/>
      <c r="IQ51" s="61"/>
      <c r="IR51" s="61"/>
      <c r="IS51" s="61"/>
      <c r="IT51" s="61"/>
      <c r="IU51" s="61"/>
      <c r="IV51" s="61"/>
      <c r="IW51" s="61"/>
      <c r="IX51" s="61"/>
      <c r="IY51" s="61"/>
      <c r="IZ51" s="61"/>
      <c r="JA51" s="61"/>
      <c r="JB51" s="61"/>
      <c r="JC51" s="61"/>
      <c r="JD51" s="61"/>
      <c r="JE51" s="61"/>
      <c r="JF51" s="61"/>
      <c r="JG51" s="61"/>
      <c r="JH51" s="61"/>
      <c r="JI51" s="61"/>
      <c r="JJ51" s="61"/>
      <c r="JK51" s="61"/>
      <c r="JL51" s="61"/>
      <c r="JM51" s="61"/>
      <c r="JN51" s="61"/>
      <c r="JO51" s="61"/>
      <c r="JP51" s="61"/>
      <c r="JQ51" s="61"/>
      <c r="JR51" s="61"/>
      <c r="JS51" s="61"/>
      <c r="JT51" s="61"/>
      <c r="JU51" s="61"/>
      <c r="JV51" s="61"/>
      <c r="JW51" s="61"/>
      <c r="JX51" s="61"/>
      <c r="JY51" s="61"/>
      <c r="JZ51" s="61"/>
      <c r="KA51" s="61"/>
      <c r="KB51" s="61"/>
      <c r="KC51" s="61"/>
      <c r="KD51" s="61"/>
      <c r="KE51" s="61"/>
      <c r="KF51" s="61"/>
      <c r="KG51" s="61"/>
      <c r="KH51" s="61"/>
      <c r="KI51" s="61"/>
      <c r="KJ51" s="61"/>
      <c r="KK51" s="61"/>
      <c r="KL51" s="61"/>
      <c r="KM51" s="61"/>
      <c r="KN51" s="61"/>
      <c r="KO51" s="61"/>
      <c r="KP51" s="61"/>
      <c r="KQ51" s="61"/>
      <c r="KR51" s="61"/>
      <c r="KS51" s="61"/>
      <c r="KT51" s="61"/>
      <c r="KU51" s="61"/>
      <c r="KV51" s="61"/>
      <c r="KW51" s="61"/>
      <c r="KX51" s="61"/>
      <c r="KY51" s="61"/>
      <c r="KZ51" s="61"/>
      <c r="LA51" s="61"/>
      <c r="LB51" s="61"/>
      <c r="LC51" s="61"/>
      <c r="LD51" s="61"/>
      <c r="LE51" s="61"/>
      <c r="LF51" s="61"/>
      <c r="LG51" s="61"/>
      <c r="LH51" s="61"/>
      <c r="LI51" s="61"/>
      <c r="LJ51" s="61"/>
      <c r="LK51" s="61"/>
      <c r="LL51" s="61"/>
      <c r="LM51" s="61"/>
      <c r="LN51" s="61"/>
      <c r="LO51" s="61"/>
      <c r="LP51" s="61"/>
      <c r="LQ51" s="61"/>
      <c r="LR51" s="61"/>
      <c r="LS51" s="61"/>
      <c r="LT51" s="61"/>
      <c r="LU51" s="61"/>
      <c r="LV51" s="61"/>
      <c r="LW51" s="61"/>
      <c r="LX51" s="61"/>
      <c r="LY51" s="61"/>
      <c r="LZ51" s="61"/>
      <c r="MA51" s="61"/>
      <c r="MB51" s="61"/>
      <c r="MC51" s="61"/>
      <c r="MD51" s="61"/>
      <c r="ME51" s="61"/>
      <c r="MF51" s="61"/>
      <c r="MG51" s="61"/>
      <c r="MH51" s="61"/>
      <c r="MI51" s="61"/>
      <c r="MJ51" s="61"/>
      <c r="MK51" s="61"/>
      <c r="ML51" s="61"/>
      <c r="MM51" s="61"/>
      <c r="MN51" s="61"/>
      <c r="MO51" s="61"/>
      <c r="MP51" s="61"/>
      <c r="MQ51" s="61"/>
      <c r="MR51" s="61"/>
      <c r="MS51" s="61"/>
      <c r="MT51" s="61"/>
      <c r="MU51" s="61"/>
      <c r="MV51" s="61"/>
      <c r="MW51" s="61"/>
      <c r="MX51" s="61"/>
      <c r="MY51" s="61"/>
      <c r="MZ51" s="61"/>
      <c r="NA51" s="61"/>
      <c r="NB51" s="61"/>
      <c r="NC51" s="61"/>
      <c r="ND51" s="61"/>
      <c r="NE51" s="61"/>
      <c r="NF51" s="61"/>
      <c r="NG51" s="61"/>
      <c r="NH51" s="61"/>
      <c r="NI51" s="61"/>
      <c r="NJ51" s="61"/>
      <c r="NK51" s="61"/>
      <c r="NL51" s="61"/>
      <c r="NM51" s="61"/>
      <c r="NN51" s="61"/>
      <c r="NO51" s="61"/>
      <c r="NP51" s="61"/>
      <c r="NQ51" s="61"/>
      <c r="NR51" s="61"/>
      <c r="NS51" s="61"/>
      <c r="NT51" s="61"/>
      <c r="NU51" s="61"/>
      <c r="NV51" s="61"/>
      <c r="NW51" s="61"/>
      <c r="NX51" s="61"/>
      <c r="NY51" s="61"/>
      <c r="NZ51" s="61"/>
      <c r="OA51" s="61"/>
      <c r="OB51" s="61"/>
      <c r="OC51" s="61"/>
      <c r="OD51" s="61"/>
      <c r="OE51" s="61"/>
      <c r="OF51" s="61"/>
      <c r="OG51" s="61"/>
      <c r="OH51" s="61"/>
      <c r="OI51" s="61"/>
      <c r="OJ51" s="61"/>
      <c r="OK51" s="61"/>
      <c r="OL51" s="61"/>
      <c r="OM51" s="61"/>
      <c r="ON51" s="61"/>
      <c r="OO51" s="61"/>
      <c r="OP51" s="61"/>
      <c r="OQ51" s="61"/>
      <c r="OR51" s="61"/>
      <c r="OS51" s="61"/>
      <c r="OT51" s="61"/>
      <c r="OU51" s="61"/>
      <c r="OV51" s="61"/>
      <c r="OW51" s="61"/>
      <c r="OX51" s="61"/>
      <c r="OY51" s="61"/>
      <c r="OZ51" s="61"/>
      <c r="PA51" s="61"/>
      <c r="PB51" s="61"/>
      <c r="PC51" s="61"/>
      <c r="PD51" s="61"/>
      <c r="PE51" s="61"/>
      <c r="PF51" s="61"/>
      <c r="PG51" s="61"/>
      <c r="PH51" s="61"/>
      <c r="PI51" s="61"/>
      <c r="PJ51" s="61"/>
      <c r="PK51" s="61"/>
      <c r="PL51" s="61"/>
      <c r="PM51" s="61"/>
      <c r="PN51" s="61"/>
      <c r="PO51" s="61"/>
      <c r="PP51" s="61"/>
      <c r="PQ51" s="61"/>
      <c r="PR51" s="61"/>
      <c r="PS51" s="61"/>
      <c r="PT51" s="61"/>
      <c r="PU51" s="61"/>
      <c r="PV51" s="61"/>
      <c r="PW51" s="61"/>
      <c r="PX51" s="61"/>
      <c r="PY51" s="61"/>
      <c r="PZ51" s="61"/>
      <c r="QA51" s="61"/>
      <c r="QB51" s="61"/>
      <c r="QC51" s="61"/>
      <c r="QD51" s="61"/>
      <c r="QE51" s="61"/>
      <c r="QF51" s="61"/>
      <c r="QG51" s="61"/>
      <c r="QH51" s="61"/>
      <c r="QI51" s="61"/>
      <c r="QJ51" s="61"/>
      <c r="QK51" s="61"/>
      <c r="QL51" s="61"/>
      <c r="QM51" s="61"/>
      <c r="QN51" s="61"/>
      <c r="QO51" s="61"/>
      <c r="QP51" s="61"/>
      <c r="QQ51" s="61"/>
      <c r="QR51" s="61"/>
      <c r="QS51" s="61"/>
      <c r="QT51" s="61"/>
      <c r="QU51" s="61"/>
      <c r="QV51" s="61"/>
      <c r="QW51" s="61"/>
      <c r="QX51" s="61"/>
      <c r="QY51" s="61"/>
      <c r="QZ51" s="61"/>
      <c r="RA51" s="61"/>
      <c r="RB51" s="61"/>
      <c r="RC51" s="61"/>
      <c r="RD51" s="61"/>
      <c r="RE51" s="61"/>
      <c r="RF51" s="61"/>
      <c r="RG51" s="61"/>
      <c r="RH51" s="61"/>
      <c r="RI51" s="61"/>
      <c r="RJ51" s="61"/>
      <c r="RK51" s="61"/>
      <c r="RL51" s="61"/>
      <c r="RM51" s="61"/>
      <c r="RN51" s="61"/>
      <c r="RO51" s="61"/>
      <c r="RP51" s="61"/>
      <c r="RQ51" s="61"/>
      <c r="RR51" s="61"/>
      <c r="RS51" s="61"/>
      <c r="RT51" s="61"/>
      <c r="RU51" s="61"/>
      <c r="RV51" s="61"/>
      <c r="RW51" s="61"/>
      <c r="RX51" s="61"/>
      <c r="RY51" s="61"/>
      <c r="RZ51" s="61"/>
      <c r="SA51" s="61"/>
      <c r="SB51" s="61"/>
      <c r="SC51" s="61"/>
      <c r="SD51" s="61"/>
      <c r="SE51" s="61"/>
      <c r="SF51" s="61"/>
      <c r="SG51" s="61"/>
      <c r="SH51" s="61"/>
      <c r="SI51" s="61"/>
      <c r="SJ51" s="61"/>
      <c r="SK51" s="61"/>
      <c r="SL51" s="61"/>
      <c r="SM51" s="61"/>
      <c r="SN51" s="61"/>
      <c r="SO51" s="61"/>
      <c r="SP51" s="61"/>
      <c r="SQ51" s="61"/>
      <c r="SR51" s="61"/>
      <c r="SS51" s="61"/>
      <c r="ST51" s="61"/>
      <c r="SU51" s="61"/>
      <c r="SV51" s="61"/>
      <c r="SW51" s="61"/>
      <c r="SX51" s="61"/>
      <c r="SY51" s="61"/>
      <c r="SZ51" s="61"/>
      <c r="TA51" s="61"/>
      <c r="TB51" s="61"/>
      <c r="TC51" s="61"/>
      <c r="TD51" s="61"/>
      <c r="TE51" s="61"/>
      <c r="TF51" s="61"/>
      <c r="TG51" s="61"/>
      <c r="TH51" s="61"/>
      <c r="TI51" s="61"/>
      <c r="TJ51" s="61"/>
      <c r="TK51" s="61"/>
      <c r="TL51" s="61"/>
      <c r="TM51" s="61"/>
      <c r="TN51" s="61"/>
      <c r="TO51" s="61"/>
      <c r="TP51" s="61"/>
      <c r="TQ51" s="61"/>
      <c r="TR51" s="61"/>
      <c r="TS51" s="61"/>
      <c r="TT51" s="61"/>
      <c r="TU51" s="61"/>
      <c r="TV51" s="61"/>
      <c r="TW51" s="61"/>
      <c r="TX51" s="61"/>
      <c r="TY51" s="61"/>
      <c r="TZ51" s="61"/>
      <c r="UA51" s="61"/>
      <c r="UB51" s="61"/>
      <c r="UC51" s="61"/>
      <c r="UD51" s="61"/>
      <c r="UE51" s="61"/>
      <c r="UF51" s="61"/>
      <c r="UG51" s="61"/>
      <c r="UH51" s="61"/>
      <c r="UI51" s="61"/>
      <c r="UJ51" s="61"/>
      <c r="UK51" s="61"/>
      <c r="UL51" s="61"/>
      <c r="UM51" s="61"/>
      <c r="UN51" s="61"/>
      <c r="UO51" s="61"/>
      <c r="UP51" s="61"/>
      <c r="UQ51" s="61"/>
      <c r="UR51" s="61"/>
      <c r="US51" s="61"/>
      <c r="UT51" s="61"/>
      <c r="UU51" s="61"/>
      <c r="UV51" s="61"/>
      <c r="UW51" s="61"/>
      <c r="UX51" s="61"/>
      <c r="UY51" s="61"/>
      <c r="UZ51" s="61"/>
      <c r="VA51" s="61"/>
      <c r="VB51" s="61"/>
      <c r="VC51" s="61"/>
      <c r="VD51" s="61"/>
      <c r="VE51" s="61"/>
      <c r="VF51" s="61"/>
      <c r="VG51" s="61"/>
      <c r="VH51" s="61"/>
      <c r="VI51" s="61"/>
      <c r="VJ51" s="61"/>
      <c r="VK51" s="61"/>
      <c r="VL51" s="61"/>
      <c r="VM51" s="61"/>
      <c r="VN51" s="61"/>
      <c r="VO51" s="61"/>
      <c r="VP51" s="61"/>
      <c r="VQ51" s="61"/>
      <c r="VR51" s="61"/>
      <c r="VS51" s="61"/>
      <c r="VT51" s="61"/>
      <c r="VU51" s="61"/>
      <c r="VV51" s="61"/>
      <c r="VW51" s="61"/>
      <c r="VX51" s="61"/>
      <c r="VY51" s="61"/>
      <c r="VZ51" s="61"/>
      <c r="WA51" s="61"/>
      <c r="WB51" s="61"/>
      <c r="WC51" s="61"/>
      <c r="WD51" s="61"/>
      <c r="WE51" s="61"/>
      <c r="WF51" s="61"/>
      <c r="WG51" s="61"/>
      <c r="WH51" s="61"/>
      <c r="WI51" s="61"/>
      <c r="WJ51" s="61"/>
      <c r="WK51" s="61"/>
      <c r="WL51" s="61"/>
      <c r="WM51" s="61"/>
      <c r="WN51" s="61"/>
      <c r="WO51" s="61"/>
      <c r="WP51" s="61"/>
      <c r="WQ51" s="61"/>
      <c r="WR51" s="61"/>
      <c r="WS51" s="61"/>
      <c r="WT51" s="61"/>
      <c r="WU51" s="61"/>
      <c r="WV51" s="61"/>
      <c r="WW51" s="61"/>
      <c r="WX51" s="61"/>
      <c r="WY51" s="61"/>
      <c r="WZ51" s="61"/>
      <c r="XA51" s="61"/>
      <c r="XB51" s="61"/>
      <c r="XC51" s="61"/>
      <c r="XD51" s="61"/>
      <c r="XE51" s="61"/>
      <c r="XF51" s="61"/>
      <c r="XG51" s="61"/>
      <c r="XH51" s="61"/>
      <c r="XI51" s="61"/>
      <c r="XJ51" s="61"/>
      <c r="XK51" s="61"/>
      <c r="XL51" s="61"/>
      <c r="XM51" s="61"/>
      <c r="XN51" s="61"/>
      <c r="XO51" s="61"/>
      <c r="XP51" s="61"/>
      <c r="XQ51" s="61"/>
      <c r="XR51" s="61"/>
      <c r="XS51" s="61"/>
      <c r="XT51" s="61"/>
      <c r="XU51" s="61"/>
      <c r="XV51" s="61"/>
      <c r="XW51" s="61"/>
      <c r="XX51" s="61"/>
      <c r="XY51" s="61"/>
      <c r="XZ51" s="61"/>
      <c r="YA51" s="61"/>
      <c r="YB51" s="61"/>
      <c r="YC51" s="61"/>
      <c r="YD51" s="61"/>
      <c r="YE51" s="61"/>
      <c r="YF51" s="61"/>
      <c r="YG51" s="61"/>
      <c r="YH51" s="61"/>
      <c r="YI51" s="61"/>
      <c r="YJ51" s="61"/>
      <c r="YK51" s="61"/>
      <c r="YL51" s="61"/>
      <c r="YM51" s="61"/>
      <c r="YN51" s="61"/>
      <c r="YO51" s="61"/>
      <c r="YP51" s="61"/>
      <c r="YQ51" s="61"/>
      <c r="YR51" s="61"/>
      <c r="YS51" s="61"/>
      <c r="YT51" s="61"/>
      <c r="YU51" s="61"/>
      <c r="YV51" s="61"/>
      <c r="YW51" s="61"/>
      <c r="YX51" s="61"/>
      <c r="YY51" s="61"/>
      <c r="YZ51" s="61"/>
      <c r="ZA51" s="61"/>
      <c r="ZB51" s="61"/>
      <c r="ZC51" s="61"/>
      <c r="ZD51" s="61"/>
      <c r="ZE51" s="61"/>
      <c r="ZF51" s="61"/>
      <c r="ZG51" s="61"/>
      <c r="ZH51" s="61"/>
      <c r="ZI51" s="61"/>
      <c r="ZJ51" s="61"/>
      <c r="ZK51" s="61"/>
      <c r="ZL51" s="61"/>
      <c r="ZM51" s="61"/>
      <c r="ZN51" s="61"/>
      <c r="ZO51" s="61"/>
      <c r="ZP51" s="61"/>
      <c r="ZQ51" s="61"/>
      <c r="ZR51" s="61"/>
      <c r="ZS51" s="61"/>
      <c r="ZT51" s="61"/>
      <c r="ZU51" s="61"/>
      <c r="ZV51" s="61"/>
      <c r="ZW51" s="61"/>
      <c r="ZX51" s="61"/>
      <c r="ZY51" s="61"/>
      <c r="ZZ51" s="61"/>
      <c r="AAA51" s="61"/>
      <c r="AAB51" s="61"/>
      <c r="AAC51" s="61"/>
      <c r="AAD51" s="61"/>
      <c r="AAE51" s="61"/>
      <c r="AAF51" s="61"/>
      <c r="AAG51" s="61"/>
      <c r="AAH51" s="61"/>
      <c r="AAI51" s="61"/>
      <c r="AAJ51" s="61"/>
      <c r="AAK51" s="61"/>
      <c r="AAL51" s="61"/>
      <c r="AAM51" s="61"/>
      <c r="AAN51" s="61"/>
      <c r="AAO51" s="61"/>
      <c r="AAP51" s="61"/>
      <c r="AAQ51" s="61"/>
      <c r="AAR51" s="61"/>
      <c r="AAS51" s="61"/>
      <c r="AAT51" s="61"/>
      <c r="AAU51" s="61"/>
      <c r="AAV51" s="61"/>
      <c r="AAW51" s="61"/>
      <c r="AAX51" s="61"/>
      <c r="AAY51" s="61"/>
      <c r="AAZ51" s="61"/>
      <c r="ABA51" s="61"/>
      <c r="ABB51" s="61"/>
      <c r="ABC51" s="61"/>
      <c r="ABD51" s="61"/>
      <c r="ABE51" s="61"/>
      <c r="ABF51" s="61"/>
      <c r="ABG51" s="61"/>
      <c r="ABH51" s="61"/>
      <c r="ABI51" s="61"/>
      <c r="ABJ51" s="61"/>
      <c r="ABK51" s="61"/>
      <c r="ABL51" s="61"/>
      <c r="ABM51" s="61"/>
      <c r="ABN51" s="61"/>
      <c r="ABO51" s="61"/>
      <c r="ABP51" s="61"/>
      <c r="ABQ51" s="61"/>
      <c r="ABR51" s="61"/>
      <c r="ABS51" s="61"/>
      <c r="ABT51" s="61"/>
      <c r="ABU51" s="61"/>
      <c r="ABV51" s="61"/>
      <c r="ABW51" s="61"/>
      <c r="ABX51" s="61"/>
      <c r="ABY51" s="61"/>
      <c r="ABZ51" s="61"/>
      <c r="ACA51" s="61"/>
      <c r="ACB51" s="61"/>
      <c r="ACC51" s="61"/>
      <c r="ACD51" s="61"/>
      <c r="ACE51" s="61"/>
      <c r="ACF51" s="61"/>
      <c r="ACG51" s="61"/>
      <c r="ACH51" s="61"/>
      <c r="ACI51" s="61"/>
      <c r="ACJ51" s="61"/>
      <c r="ACK51" s="61"/>
      <c r="ACL51" s="61"/>
      <c r="ACM51" s="61"/>
      <c r="ACN51" s="61"/>
      <c r="ACO51" s="61"/>
      <c r="ACP51" s="61"/>
      <c r="ACQ51" s="61"/>
      <c r="ACR51" s="61"/>
      <c r="ACS51" s="61"/>
      <c r="ACT51" s="61"/>
      <c r="ACU51" s="61"/>
      <c r="ACV51" s="61"/>
      <c r="ACW51" s="61"/>
      <c r="ACX51" s="61"/>
      <c r="ACY51" s="61"/>
      <c r="ACZ51" s="61"/>
      <c r="ADA51" s="61"/>
      <c r="ADB51" s="61"/>
      <c r="ADC51" s="61"/>
      <c r="ADD51" s="61"/>
      <c r="ADE51" s="61"/>
      <c r="ADF51" s="61"/>
      <c r="ADG51" s="61"/>
      <c r="ADH51" s="61"/>
      <c r="ADI51" s="61"/>
      <c r="ADJ51" s="61"/>
      <c r="ADK51" s="61"/>
      <c r="ADL51" s="61"/>
      <c r="ADM51" s="61"/>
      <c r="ADN51" s="61"/>
      <c r="ADO51" s="61"/>
      <c r="ADP51" s="61"/>
      <c r="ADQ51" s="61"/>
      <c r="ADR51" s="61"/>
      <c r="ADS51" s="61"/>
      <c r="ADT51" s="61"/>
      <c r="ADU51" s="61"/>
      <c r="ADV51" s="61"/>
      <c r="ADW51" s="61"/>
      <c r="ADX51" s="61"/>
      <c r="ADY51" s="61"/>
      <c r="ADZ51" s="61"/>
      <c r="AEA51" s="61"/>
      <c r="AEB51" s="61"/>
      <c r="AEC51" s="61"/>
      <c r="AED51" s="61"/>
      <c r="AEE51" s="61"/>
      <c r="AEF51" s="61"/>
      <c r="AEG51" s="61"/>
      <c r="AEH51" s="61"/>
      <c r="AEI51" s="61"/>
      <c r="AEJ51" s="61"/>
      <c r="AEK51" s="61"/>
      <c r="AEL51" s="61"/>
      <c r="AEM51" s="61"/>
      <c r="AEN51" s="61"/>
      <c r="AEO51" s="61"/>
      <c r="AEP51" s="61"/>
      <c r="AEQ51" s="61"/>
      <c r="AER51" s="61"/>
      <c r="AES51" s="61"/>
      <c r="AET51" s="61"/>
      <c r="AEU51" s="61"/>
      <c r="AEV51" s="61"/>
      <c r="AEW51" s="61"/>
      <c r="AEX51" s="61"/>
      <c r="AEY51" s="61"/>
      <c r="AEZ51" s="61"/>
      <c r="AFA51" s="61"/>
      <c r="AFB51" s="61"/>
      <c r="AFC51" s="61"/>
      <c r="AFD51" s="61"/>
      <c r="AFE51" s="61"/>
      <c r="AFF51" s="61"/>
      <c r="AFG51" s="61"/>
      <c r="AFH51" s="61"/>
      <c r="AFI51" s="61"/>
      <c r="AFJ51" s="61"/>
      <c r="AFK51" s="61"/>
      <c r="AFL51" s="61"/>
      <c r="AFM51" s="61"/>
      <c r="AFN51" s="61"/>
      <c r="AFO51" s="61"/>
      <c r="AFP51" s="61"/>
      <c r="AFQ51" s="61"/>
      <c r="AFR51" s="61"/>
      <c r="AFS51" s="61"/>
      <c r="AFT51" s="61"/>
      <c r="AFU51" s="61"/>
      <c r="AFV51" s="61"/>
      <c r="AFW51" s="61"/>
      <c r="AFX51" s="61"/>
      <c r="AFY51" s="61"/>
      <c r="AFZ51" s="61"/>
      <c r="AGA51" s="61"/>
      <c r="AGB51" s="61"/>
      <c r="AGC51" s="61"/>
      <c r="AGD51" s="61"/>
      <c r="AGE51" s="61"/>
      <c r="AGF51" s="61"/>
      <c r="AGG51" s="61"/>
      <c r="AGH51" s="61"/>
      <c r="AGI51" s="61"/>
      <c r="AGJ51" s="61"/>
      <c r="AGK51" s="61"/>
      <c r="AGL51" s="61"/>
      <c r="AGM51" s="61"/>
      <c r="AGN51" s="61"/>
      <c r="AGO51" s="61"/>
      <c r="AGP51" s="61"/>
      <c r="AGQ51" s="61"/>
      <c r="AGR51" s="61"/>
      <c r="AGS51" s="61"/>
      <c r="AGT51" s="61"/>
      <c r="AGU51" s="61"/>
      <c r="AGV51" s="61"/>
      <c r="AGW51" s="61"/>
      <c r="AGX51" s="61"/>
      <c r="AGY51" s="61"/>
      <c r="AGZ51" s="61"/>
      <c r="AHA51" s="61"/>
      <c r="AHB51" s="61"/>
      <c r="AHC51" s="61"/>
      <c r="AHD51" s="61"/>
      <c r="AHE51" s="61"/>
      <c r="AHF51" s="61"/>
      <c r="AHG51" s="61"/>
      <c r="AHH51" s="61"/>
      <c r="AHI51" s="61"/>
      <c r="AHJ51" s="61"/>
      <c r="AHK51" s="61"/>
      <c r="AHL51" s="61"/>
      <c r="AHM51" s="61"/>
      <c r="AHN51" s="61"/>
      <c r="AHO51" s="61"/>
      <c r="AHP51" s="61"/>
      <c r="AHQ51" s="61"/>
      <c r="AHR51" s="61"/>
      <c r="AHS51" s="61"/>
      <c r="AHT51" s="61"/>
      <c r="AHU51" s="61"/>
      <c r="AHV51" s="61"/>
      <c r="AHW51" s="61"/>
      <c r="AHX51" s="61"/>
      <c r="AHY51" s="61"/>
      <c r="AHZ51" s="61"/>
      <c r="AIA51" s="61"/>
      <c r="AIB51" s="61"/>
      <c r="AIC51" s="61"/>
      <c r="AID51" s="61"/>
      <c r="AIE51" s="61"/>
      <c r="AIF51" s="61"/>
      <c r="AIG51" s="61"/>
      <c r="AIH51" s="61"/>
      <c r="AII51" s="61"/>
      <c r="AIJ51" s="61"/>
      <c r="AIK51" s="61"/>
      <c r="AIL51" s="61"/>
      <c r="AIM51" s="61"/>
      <c r="AIN51" s="61"/>
      <c r="AIO51" s="61"/>
      <c r="AIP51" s="61"/>
      <c r="AIQ51" s="61"/>
      <c r="AIR51" s="61"/>
      <c r="AIS51" s="61"/>
      <c r="AIT51" s="61"/>
      <c r="AIU51" s="61"/>
      <c r="AIV51" s="61"/>
      <c r="AIW51" s="61"/>
      <c r="AIX51" s="61"/>
      <c r="AIY51" s="61"/>
      <c r="AIZ51" s="61"/>
      <c r="AJA51" s="61"/>
      <c r="AJB51" s="61"/>
      <c r="AJC51" s="61"/>
      <c r="AJD51" s="61"/>
      <c r="AJE51" s="61"/>
      <c r="AJF51" s="61"/>
      <c r="AJG51" s="61"/>
      <c r="AJH51" s="61"/>
      <c r="AJI51" s="61"/>
      <c r="AJJ51" s="61"/>
      <c r="AJK51" s="61"/>
      <c r="AJL51" s="61"/>
      <c r="AJM51" s="61"/>
      <c r="AJN51" s="61"/>
      <c r="AJO51" s="61"/>
      <c r="AJP51" s="61"/>
      <c r="AJQ51" s="61"/>
      <c r="AJR51" s="61"/>
      <c r="AJS51" s="61"/>
      <c r="AJT51" s="61"/>
      <c r="AJU51" s="61"/>
      <c r="AJV51" s="61"/>
      <c r="AJW51" s="61"/>
      <c r="AJX51" s="61"/>
      <c r="AJY51" s="61"/>
      <c r="AJZ51" s="61"/>
      <c r="AKA51" s="61"/>
      <c r="AKB51" s="61"/>
      <c r="AKC51" s="61"/>
      <c r="AKD51" s="61"/>
      <c r="AKE51" s="61"/>
      <c r="AKF51" s="61"/>
      <c r="AKG51" s="61"/>
      <c r="AKH51" s="61"/>
      <c r="AKI51" s="61"/>
      <c r="AKJ51" s="61"/>
      <c r="AKK51" s="61"/>
      <c r="AKL51" s="61"/>
      <c r="AKM51" s="61"/>
      <c r="AKN51" s="61"/>
      <c r="AKO51" s="61"/>
      <c r="AKP51" s="61"/>
      <c r="AKQ51" s="61"/>
      <c r="AKR51" s="61"/>
      <c r="AKS51" s="61"/>
      <c r="AKT51" s="61"/>
      <c r="AKU51" s="61"/>
      <c r="AKV51" s="61"/>
      <c r="AKW51" s="61"/>
      <c r="AKX51" s="61"/>
      <c r="AKY51" s="61"/>
      <c r="AKZ51" s="61"/>
      <c r="ALA51" s="61"/>
      <c r="ALB51" s="61"/>
      <c r="ALC51" s="61"/>
      <c r="ALD51" s="61"/>
      <c r="ALE51" s="61"/>
      <c r="ALF51" s="61"/>
      <c r="ALG51" s="61"/>
      <c r="ALH51" s="61"/>
      <c r="ALI51" s="61"/>
      <c r="ALJ51" s="61"/>
      <c r="ALK51" s="61"/>
      <c r="ALL51" s="61"/>
      <c r="ALM51" s="61"/>
    </row>
    <row r="52" customFormat="false" ht="22.65" hidden="false" customHeight="true" outlineLevel="0" collapsed="false">
      <c r="A52" s="62"/>
      <c r="B52" s="62"/>
      <c r="C52" s="63" t="s">
        <v>40</v>
      </c>
      <c r="D52" s="63"/>
      <c r="E52" s="64" t="n">
        <v>0.25</v>
      </c>
      <c r="F52" s="30" t="n">
        <v>8.5</v>
      </c>
      <c r="G52" s="31" t="n">
        <f aca="false">AI52</f>
        <v>0</v>
      </c>
      <c r="H52" s="32"/>
      <c r="I52" s="33"/>
      <c r="J52" s="33"/>
      <c r="K52" s="33"/>
      <c r="L52" s="33"/>
      <c r="M52" s="33"/>
      <c r="N52" s="34"/>
      <c r="O52" s="33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2"/>
      <c r="AI52" s="31" t="n">
        <f aca="false">SUM(I52:AG52)</f>
        <v>0</v>
      </c>
      <c r="AJ52" s="35" t="n">
        <f aca="false">F52*AI52</f>
        <v>0</v>
      </c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  <c r="EY52" s="61"/>
      <c r="EZ52" s="61"/>
      <c r="FA52" s="61"/>
      <c r="FB52" s="61"/>
      <c r="FC52" s="61"/>
      <c r="FD52" s="61"/>
      <c r="FE52" s="61"/>
      <c r="FF52" s="61"/>
      <c r="FG52" s="61"/>
      <c r="FH52" s="61"/>
      <c r="FI52" s="61"/>
      <c r="FJ52" s="61"/>
      <c r="FK52" s="61"/>
      <c r="FL52" s="61"/>
      <c r="FM52" s="61"/>
      <c r="FN52" s="61"/>
      <c r="FO52" s="61"/>
      <c r="FP52" s="61"/>
      <c r="FQ52" s="61"/>
      <c r="FR52" s="61"/>
      <c r="FS52" s="61"/>
      <c r="FT52" s="61"/>
      <c r="FU52" s="61"/>
      <c r="FV52" s="61"/>
      <c r="FW52" s="61"/>
      <c r="FX52" s="61"/>
      <c r="FY52" s="61"/>
      <c r="FZ52" s="61"/>
      <c r="GA52" s="61"/>
      <c r="GB52" s="61"/>
      <c r="GC52" s="61"/>
      <c r="GD52" s="61"/>
      <c r="GE52" s="61"/>
      <c r="GF52" s="61"/>
      <c r="GG52" s="61"/>
      <c r="GH52" s="61"/>
      <c r="GI52" s="61"/>
      <c r="GJ52" s="61"/>
      <c r="GK52" s="61"/>
      <c r="GL52" s="61"/>
      <c r="GM52" s="61"/>
      <c r="GN52" s="61"/>
      <c r="GO52" s="61"/>
      <c r="GP52" s="61"/>
      <c r="GQ52" s="61"/>
      <c r="GR52" s="61"/>
      <c r="GS52" s="61"/>
      <c r="GT52" s="61"/>
      <c r="GU52" s="61"/>
      <c r="GV52" s="61"/>
      <c r="GW52" s="61"/>
      <c r="GX52" s="61"/>
      <c r="GY52" s="61"/>
      <c r="GZ52" s="61"/>
      <c r="HA52" s="61"/>
      <c r="HB52" s="61"/>
      <c r="HC52" s="61"/>
      <c r="HD52" s="61"/>
      <c r="HE52" s="61"/>
      <c r="HF52" s="61"/>
      <c r="HG52" s="61"/>
      <c r="HH52" s="61"/>
      <c r="HI52" s="61"/>
      <c r="HJ52" s="61"/>
      <c r="HK52" s="61"/>
      <c r="HL52" s="61"/>
      <c r="HM52" s="61"/>
      <c r="HN52" s="61"/>
      <c r="HO52" s="61"/>
      <c r="HP52" s="61"/>
      <c r="HQ52" s="61"/>
      <c r="HR52" s="61"/>
      <c r="HS52" s="61"/>
      <c r="HT52" s="61"/>
      <c r="HU52" s="61"/>
      <c r="HV52" s="61"/>
      <c r="HW52" s="61"/>
      <c r="HX52" s="61"/>
      <c r="HY52" s="61"/>
      <c r="HZ52" s="61"/>
      <c r="IA52" s="61"/>
      <c r="IB52" s="61"/>
      <c r="IC52" s="61"/>
      <c r="ID52" s="61"/>
      <c r="IE52" s="61"/>
      <c r="IF52" s="61"/>
      <c r="IG52" s="61"/>
      <c r="IH52" s="61"/>
      <c r="II52" s="61"/>
      <c r="IJ52" s="61"/>
      <c r="IK52" s="61"/>
      <c r="IL52" s="61"/>
      <c r="IM52" s="61"/>
      <c r="IN52" s="61"/>
      <c r="IO52" s="61"/>
      <c r="IP52" s="61"/>
      <c r="IQ52" s="61"/>
      <c r="IR52" s="61"/>
      <c r="IS52" s="61"/>
      <c r="IT52" s="61"/>
      <c r="IU52" s="61"/>
      <c r="IV52" s="61"/>
      <c r="IW52" s="61"/>
      <c r="IX52" s="61"/>
      <c r="IY52" s="61"/>
      <c r="IZ52" s="61"/>
      <c r="JA52" s="61"/>
      <c r="JB52" s="61"/>
      <c r="JC52" s="61"/>
      <c r="JD52" s="61"/>
      <c r="JE52" s="61"/>
      <c r="JF52" s="61"/>
      <c r="JG52" s="61"/>
      <c r="JH52" s="61"/>
      <c r="JI52" s="61"/>
      <c r="JJ52" s="61"/>
      <c r="JK52" s="61"/>
      <c r="JL52" s="61"/>
      <c r="JM52" s="61"/>
      <c r="JN52" s="61"/>
      <c r="JO52" s="61"/>
      <c r="JP52" s="61"/>
      <c r="JQ52" s="61"/>
      <c r="JR52" s="61"/>
      <c r="JS52" s="61"/>
      <c r="JT52" s="61"/>
      <c r="JU52" s="61"/>
      <c r="JV52" s="61"/>
      <c r="JW52" s="61"/>
      <c r="JX52" s="61"/>
      <c r="JY52" s="61"/>
      <c r="JZ52" s="61"/>
      <c r="KA52" s="61"/>
      <c r="KB52" s="61"/>
      <c r="KC52" s="61"/>
      <c r="KD52" s="61"/>
      <c r="KE52" s="61"/>
      <c r="KF52" s="61"/>
      <c r="KG52" s="61"/>
      <c r="KH52" s="61"/>
      <c r="KI52" s="61"/>
      <c r="KJ52" s="61"/>
      <c r="KK52" s="61"/>
      <c r="KL52" s="61"/>
      <c r="KM52" s="61"/>
      <c r="KN52" s="61"/>
      <c r="KO52" s="61"/>
      <c r="KP52" s="61"/>
      <c r="KQ52" s="61"/>
      <c r="KR52" s="61"/>
      <c r="KS52" s="61"/>
      <c r="KT52" s="61"/>
      <c r="KU52" s="61"/>
      <c r="KV52" s="61"/>
      <c r="KW52" s="61"/>
      <c r="KX52" s="61"/>
      <c r="KY52" s="61"/>
      <c r="KZ52" s="61"/>
      <c r="LA52" s="61"/>
      <c r="LB52" s="61"/>
      <c r="LC52" s="61"/>
      <c r="LD52" s="61"/>
      <c r="LE52" s="61"/>
      <c r="LF52" s="61"/>
      <c r="LG52" s="61"/>
      <c r="LH52" s="61"/>
      <c r="LI52" s="61"/>
      <c r="LJ52" s="61"/>
      <c r="LK52" s="61"/>
      <c r="LL52" s="61"/>
      <c r="LM52" s="61"/>
      <c r="LN52" s="61"/>
      <c r="LO52" s="61"/>
      <c r="LP52" s="61"/>
      <c r="LQ52" s="61"/>
      <c r="LR52" s="61"/>
      <c r="LS52" s="61"/>
      <c r="LT52" s="61"/>
      <c r="LU52" s="61"/>
      <c r="LV52" s="61"/>
      <c r="LW52" s="61"/>
      <c r="LX52" s="61"/>
      <c r="LY52" s="61"/>
      <c r="LZ52" s="61"/>
      <c r="MA52" s="61"/>
      <c r="MB52" s="61"/>
      <c r="MC52" s="61"/>
      <c r="MD52" s="61"/>
      <c r="ME52" s="61"/>
      <c r="MF52" s="61"/>
      <c r="MG52" s="61"/>
      <c r="MH52" s="61"/>
      <c r="MI52" s="61"/>
      <c r="MJ52" s="61"/>
      <c r="MK52" s="61"/>
      <c r="ML52" s="61"/>
      <c r="MM52" s="61"/>
      <c r="MN52" s="61"/>
      <c r="MO52" s="61"/>
      <c r="MP52" s="61"/>
      <c r="MQ52" s="61"/>
      <c r="MR52" s="61"/>
      <c r="MS52" s="61"/>
      <c r="MT52" s="61"/>
      <c r="MU52" s="61"/>
      <c r="MV52" s="61"/>
      <c r="MW52" s="61"/>
      <c r="MX52" s="61"/>
      <c r="MY52" s="61"/>
      <c r="MZ52" s="61"/>
      <c r="NA52" s="61"/>
      <c r="NB52" s="61"/>
      <c r="NC52" s="61"/>
      <c r="ND52" s="61"/>
      <c r="NE52" s="61"/>
      <c r="NF52" s="61"/>
      <c r="NG52" s="61"/>
      <c r="NH52" s="61"/>
      <c r="NI52" s="61"/>
      <c r="NJ52" s="61"/>
      <c r="NK52" s="61"/>
      <c r="NL52" s="61"/>
      <c r="NM52" s="61"/>
      <c r="NN52" s="61"/>
      <c r="NO52" s="61"/>
      <c r="NP52" s="61"/>
      <c r="NQ52" s="61"/>
      <c r="NR52" s="61"/>
      <c r="NS52" s="61"/>
      <c r="NT52" s="61"/>
      <c r="NU52" s="61"/>
      <c r="NV52" s="61"/>
      <c r="NW52" s="61"/>
      <c r="NX52" s="61"/>
      <c r="NY52" s="61"/>
      <c r="NZ52" s="61"/>
      <c r="OA52" s="61"/>
      <c r="OB52" s="61"/>
      <c r="OC52" s="61"/>
      <c r="OD52" s="61"/>
      <c r="OE52" s="61"/>
      <c r="OF52" s="61"/>
      <c r="OG52" s="61"/>
      <c r="OH52" s="61"/>
      <c r="OI52" s="61"/>
      <c r="OJ52" s="61"/>
      <c r="OK52" s="61"/>
      <c r="OL52" s="61"/>
      <c r="OM52" s="61"/>
      <c r="ON52" s="61"/>
      <c r="OO52" s="61"/>
      <c r="OP52" s="61"/>
      <c r="OQ52" s="61"/>
      <c r="OR52" s="61"/>
      <c r="OS52" s="61"/>
      <c r="OT52" s="61"/>
      <c r="OU52" s="61"/>
      <c r="OV52" s="61"/>
      <c r="OW52" s="61"/>
      <c r="OX52" s="61"/>
      <c r="OY52" s="61"/>
      <c r="OZ52" s="61"/>
      <c r="PA52" s="61"/>
      <c r="PB52" s="61"/>
      <c r="PC52" s="61"/>
      <c r="PD52" s="61"/>
      <c r="PE52" s="61"/>
      <c r="PF52" s="61"/>
      <c r="PG52" s="61"/>
      <c r="PH52" s="61"/>
      <c r="PI52" s="61"/>
      <c r="PJ52" s="61"/>
      <c r="PK52" s="61"/>
      <c r="PL52" s="61"/>
      <c r="PM52" s="61"/>
      <c r="PN52" s="61"/>
      <c r="PO52" s="61"/>
      <c r="PP52" s="61"/>
      <c r="PQ52" s="61"/>
      <c r="PR52" s="61"/>
      <c r="PS52" s="61"/>
      <c r="PT52" s="61"/>
      <c r="PU52" s="61"/>
      <c r="PV52" s="61"/>
      <c r="PW52" s="61"/>
      <c r="PX52" s="61"/>
      <c r="PY52" s="61"/>
      <c r="PZ52" s="61"/>
      <c r="QA52" s="61"/>
      <c r="QB52" s="61"/>
      <c r="QC52" s="61"/>
      <c r="QD52" s="61"/>
      <c r="QE52" s="61"/>
      <c r="QF52" s="61"/>
      <c r="QG52" s="61"/>
      <c r="QH52" s="61"/>
      <c r="QI52" s="61"/>
      <c r="QJ52" s="61"/>
      <c r="QK52" s="61"/>
      <c r="QL52" s="61"/>
      <c r="QM52" s="61"/>
      <c r="QN52" s="61"/>
      <c r="QO52" s="61"/>
      <c r="QP52" s="61"/>
      <c r="QQ52" s="61"/>
      <c r="QR52" s="61"/>
      <c r="QS52" s="61"/>
      <c r="QT52" s="61"/>
      <c r="QU52" s="61"/>
      <c r="QV52" s="61"/>
      <c r="QW52" s="61"/>
      <c r="QX52" s="61"/>
      <c r="QY52" s="61"/>
      <c r="QZ52" s="61"/>
      <c r="RA52" s="61"/>
      <c r="RB52" s="61"/>
      <c r="RC52" s="61"/>
      <c r="RD52" s="61"/>
      <c r="RE52" s="61"/>
      <c r="RF52" s="61"/>
      <c r="RG52" s="61"/>
      <c r="RH52" s="61"/>
      <c r="RI52" s="61"/>
      <c r="RJ52" s="61"/>
      <c r="RK52" s="61"/>
      <c r="RL52" s="61"/>
      <c r="RM52" s="61"/>
      <c r="RN52" s="61"/>
      <c r="RO52" s="61"/>
      <c r="RP52" s="61"/>
      <c r="RQ52" s="61"/>
      <c r="RR52" s="61"/>
      <c r="RS52" s="61"/>
      <c r="RT52" s="61"/>
      <c r="RU52" s="61"/>
      <c r="RV52" s="61"/>
      <c r="RW52" s="61"/>
      <c r="RX52" s="61"/>
      <c r="RY52" s="61"/>
      <c r="RZ52" s="61"/>
      <c r="SA52" s="61"/>
      <c r="SB52" s="61"/>
      <c r="SC52" s="61"/>
      <c r="SD52" s="61"/>
      <c r="SE52" s="61"/>
      <c r="SF52" s="61"/>
      <c r="SG52" s="61"/>
      <c r="SH52" s="61"/>
      <c r="SI52" s="61"/>
      <c r="SJ52" s="61"/>
      <c r="SK52" s="61"/>
      <c r="SL52" s="61"/>
      <c r="SM52" s="61"/>
      <c r="SN52" s="61"/>
      <c r="SO52" s="61"/>
      <c r="SP52" s="61"/>
      <c r="SQ52" s="61"/>
      <c r="SR52" s="61"/>
      <c r="SS52" s="61"/>
      <c r="ST52" s="61"/>
      <c r="SU52" s="61"/>
      <c r="SV52" s="61"/>
      <c r="SW52" s="61"/>
      <c r="SX52" s="61"/>
      <c r="SY52" s="61"/>
      <c r="SZ52" s="61"/>
      <c r="TA52" s="61"/>
      <c r="TB52" s="61"/>
      <c r="TC52" s="61"/>
      <c r="TD52" s="61"/>
      <c r="TE52" s="61"/>
      <c r="TF52" s="61"/>
      <c r="TG52" s="61"/>
      <c r="TH52" s="61"/>
      <c r="TI52" s="61"/>
      <c r="TJ52" s="61"/>
      <c r="TK52" s="61"/>
      <c r="TL52" s="61"/>
      <c r="TM52" s="61"/>
      <c r="TN52" s="61"/>
      <c r="TO52" s="61"/>
      <c r="TP52" s="61"/>
      <c r="TQ52" s="61"/>
      <c r="TR52" s="61"/>
      <c r="TS52" s="61"/>
      <c r="TT52" s="61"/>
      <c r="TU52" s="61"/>
      <c r="TV52" s="61"/>
      <c r="TW52" s="61"/>
      <c r="TX52" s="61"/>
      <c r="TY52" s="61"/>
      <c r="TZ52" s="61"/>
      <c r="UA52" s="61"/>
      <c r="UB52" s="61"/>
      <c r="UC52" s="61"/>
      <c r="UD52" s="61"/>
      <c r="UE52" s="61"/>
      <c r="UF52" s="61"/>
      <c r="UG52" s="61"/>
      <c r="UH52" s="61"/>
      <c r="UI52" s="61"/>
      <c r="UJ52" s="61"/>
      <c r="UK52" s="61"/>
      <c r="UL52" s="61"/>
      <c r="UM52" s="61"/>
      <c r="UN52" s="61"/>
      <c r="UO52" s="61"/>
      <c r="UP52" s="61"/>
      <c r="UQ52" s="61"/>
      <c r="UR52" s="61"/>
      <c r="US52" s="61"/>
      <c r="UT52" s="61"/>
      <c r="UU52" s="61"/>
      <c r="UV52" s="61"/>
      <c r="UW52" s="61"/>
      <c r="UX52" s="61"/>
      <c r="UY52" s="61"/>
      <c r="UZ52" s="61"/>
      <c r="VA52" s="61"/>
      <c r="VB52" s="61"/>
      <c r="VC52" s="61"/>
      <c r="VD52" s="61"/>
      <c r="VE52" s="61"/>
      <c r="VF52" s="61"/>
      <c r="VG52" s="61"/>
      <c r="VH52" s="61"/>
      <c r="VI52" s="61"/>
      <c r="VJ52" s="61"/>
      <c r="VK52" s="61"/>
      <c r="VL52" s="61"/>
      <c r="VM52" s="61"/>
      <c r="VN52" s="61"/>
      <c r="VO52" s="61"/>
      <c r="VP52" s="61"/>
      <c r="VQ52" s="61"/>
      <c r="VR52" s="61"/>
      <c r="VS52" s="61"/>
      <c r="VT52" s="61"/>
      <c r="VU52" s="61"/>
      <c r="VV52" s="61"/>
      <c r="VW52" s="61"/>
      <c r="VX52" s="61"/>
      <c r="VY52" s="61"/>
      <c r="VZ52" s="61"/>
      <c r="WA52" s="61"/>
      <c r="WB52" s="61"/>
      <c r="WC52" s="61"/>
      <c r="WD52" s="61"/>
      <c r="WE52" s="61"/>
      <c r="WF52" s="61"/>
      <c r="WG52" s="61"/>
      <c r="WH52" s="61"/>
      <c r="WI52" s="61"/>
      <c r="WJ52" s="61"/>
      <c r="WK52" s="61"/>
      <c r="WL52" s="61"/>
      <c r="WM52" s="61"/>
      <c r="WN52" s="61"/>
      <c r="WO52" s="61"/>
      <c r="WP52" s="61"/>
      <c r="WQ52" s="61"/>
      <c r="WR52" s="61"/>
      <c r="WS52" s="61"/>
      <c r="WT52" s="61"/>
      <c r="WU52" s="61"/>
      <c r="WV52" s="61"/>
      <c r="WW52" s="61"/>
      <c r="WX52" s="61"/>
      <c r="WY52" s="61"/>
      <c r="WZ52" s="61"/>
      <c r="XA52" s="61"/>
      <c r="XB52" s="61"/>
      <c r="XC52" s="61"/>
      <c r="XD52" s="61"/>
      <c r="XE52" s="61"/>
      <c r="XF52" s="61"/>
      <c r="XG52" s="61"/>
      <c r="XH52" s="61"/>
      <c r="XI52" s="61"/>
      <c r="XJ52" s="61"/>
      <c r="XK52" s="61"/>
      <c r="XL52" s="61"/>
      <c r="XM52" s="61"/>
      <c r="XN52" s="61"/>
      <c r="XO52" s="61"/>
      <c r="XP52" s="61"/>
      <c r="XQ52" s="61"/>
      <c r="XR52" s="61"/>
      <c r="XS52" s="61"/>
      <c r="XT52" s="61"/>
      <c r="XU52" s="61"/>
      <c r="XV52" s="61"/>
      <c r="XW52" s="61"/>
      <c r="XX52" s="61"/>
      <c r="XY52" s="61"/>
      <c r="XZ52" s="61"/>
      <c r="YA52" s="61"/>
      <c r="YB52" s="61"/>
      <c r="YC52" s="61"/>
      <c r="YD52" s="61"/>
      <c r="YE52" s="61"/>
      <c r="YF52" s="61"/>
      <c r="YG52" s="61"/>
      <c r="YH52" s="61"/>
      <c r="YI52" s="61"/>
      <c r="YJ52" s="61"/>
      <c r="YK52" s="61"/>
      <c r="YL52" s="61"/>
      <c r="YM52" s="61"/>
      <c r="YN52" s="61"/>
      <c r="YO52" s="61"/>
      <c r="YP52" s="61"/>
      <c r="YQ52" s="61"/>
      <c r="YR52" s="61"/>
      <c r="YS52" s="61"/>
      <c r="YT52" s="61"/>
      <c r="YU52" s="61"/>
      <c r="YV52" s="61"/>
      <c r="YW52" s="61"/>
      <c r="YX52" s="61"/>
      <c r="YY52" s="61"/>
      <c r="YZ52" s="61"/>
      <c r="ZA52" s="61"/>
      <c r="ZB52" s="61"/>
      <c r="ZC52" s="61"/>
      <c r="ZD52" s="61"/>
      <c r="ZE52" s="61"/>
      <c r="ZF52" s="61"/>
      <c r="ZG52" s="61"/>
      <c r="ZH52" s="61"/>
      <c r="ZI52" s="61"/>
      <c r="ZJ52" s="61"/>
      <c r="ZK52" s="61"/>
      <c r="ZL52" s="61"/>
      <c r="ZM52" s="61"/>
      <c r="ZN52" s="61"/>
      <c r="ZO52" s="61"/>
      <c r="ZP52" s="61"/>
      <c r="ZQ52" s="61"/>
      <c r="ZR52" s="61"/>
      <c r="ZS52" s="61"/>
      <c r="ZT52" s="61"/>
      <c r="ZU52" s="61"/>
      <c r="ZV52" s="61"/>
      <c r="ZW52" s="61"/>
      <c r="ZX52" s="61"/>
      <c r="ZY52" s="61"/>
      <c r="ZZ52" s="61"/>
      <c r="AAA52" s="61"/>
      <c r="AAB52" s="61"/>
      <c r="AAC52" s="61"/>
      <c r="AAD52" s="61"/>
      <c r="AAE52" s="61"/>
      <c r="AAF52" s="61"/>
      <c r="AAG52" s="61"/>
      <c r="AAH52" s="61"/>
      <c r="AAI52" s="61"/>
      <c r="AAJ52" s="61"/>
      <c r="AAK52" s="61"/>
      <c r="AAL52" s="61"/>
      <c r="AAM52" s="61"/>
      <c r="AAN52" s="61"/>
      <c r="AAO52" s="61"/>
      <c r="AAP52" s="61"/>
      <c r="AAQ52" s="61"/>
      <c r="AAR52" s="61"/>
      <c r="AAS52" s="61"/>
      <c r="AAT52" s="61"/>
      <c r="AAU52" s="61"/>
      <c r="AAV52" s="61"/>
      <c r="AAW52" s="61"/>
      <c r="AAX52" s="61"/>
      <c r="AAY52" s="61"/>
      <c r="AAZ52" s="61"/>
      <c r="ABA52" s="61"/>
      <c r="ABB52" s="61"/>
      <c r="ABC52" s="61"/>
      <c r="ABD52" s="61"/>
      <c r="ABE52" s="61"/>
      <c r="ABF52" s="61"/>
      <c r="ABG52" s="61"/>
      <c r="ABH52" s="61"/>
      <c r="ABI52" s="61"/>
      <c r="ABJ52" s="61"/>
      <c r="ABK52" s="61"/>
      <c r="ABL52" s="61"/>
      <c r="ABM52" s="61"/>
      <c r="ABN52" s="61"/>
      <c r="ABO52" s="61"/>
      <c r="ABP52" s="61"/>
      <c r="ABQ52" s="61"/>
      <c r="ABR52" s="61"/>
      <c r="ABS52" s="61"/>
      <c r="ABT52" s="61"/>
      <c r="ABU52" s="61"/>
      <c r="ABV52" s="61"/>
      <c r="ABW52" s="61"/>
      <c r="ABX52" s="61"/>
      <c r="ABY52" s="61"/>
      <c r="ABZ52" s="61"/>
      <c r="ACA52" s="61"/>
      <c r="ACB52" s="61"/>
      <c r="ACC52" s="61"/>
      <c r="ACD52" s="61"/>
      <c r="ACE52" s="61"/>
      <c r="ACF52" s="61"/>
      <c r="ACG52" s="61"/>
      <c r="ACH52" s="61"/>
      <c r="ACI52" s="61"/>
      <c r="ACJ52" s="61"/>
      <c r="ACK52" s="61"/>
      <c r="ACL52" s="61"/>
      <c r="ACM52" s="61"/>
      <c r="ACN52" s="61"/>
      <c r="ACO52" s="61"/>
      <c r="ACP52" s="61"/>
      <c r="ACQ52" s="61"/>
      <c r="ACR52" s="61"/>
      <c r="ACS52" s="61"/>
      <c r="ACT52" s="61"/>
      <c r="ACU52" s="61"/>
      <c r="ACV52" s="61"/>
      <c r="ACW52" s="61"/>
      <c r="ACX52" s="61"/>
      <c r="ACY52" s="61"/>
      <c r="ACZ52" s="61"/>
      <c r="ADA52" s="61"/>
      <c r="ADB52" s="61"/>
      <c r="ADC52" s="61"/>
      <c r="ADD52" s="61"/>
      <c r="ADE52" s="61"/>
      <c r="ADF52" s="61"/>
      <c r="ADG52" s="61"/>
      <c r="ADH52" s="61"/>
      <c r="ADI52" s="61"/>
      <c r="ADJ52" s="61"/>
      <c r="ADK52" s="61"/>
      <c r="ADL52" s="61"/>
      <c r="ADM52" s="61"/>
      <c r="ADN52" s="61"/>
      <c r="ADO52" s="61"/>
      <c r="ADP52" s="61"/>
      <c r="ADQ52" s="61"/>
      <c r="ADR52" s="61"/>
      <c r="ADS52" s="61"/>
      <c r="ADT52" s="61"/>
      <c r="ADU52" s="61"/>
      <c r="ADV52" s="61"/>
      <c r="ADW52" s="61"/>
      <c r="ADX52" s="61"/>
      <c r="ADY52" s="61"/>
      <c r="ADZ52" s="61"/>
      <c r="AEA52" s="61"/>
      <c r="AEB52" s="61"/>
      <c r="AEC52" s="61"/>
      <c r="AED52" s="61"/>
      <c r="AEE52" s="61"/>
      <c r="AEF52" s="61"/>
      <c r="AEG52" s="61"/>
      <c r="AEH52" s="61"/>
      <c r="AEI52" s="61"/>
      <c r="AEJ52" s="61"/>
      <c r="AEK52" s="61"/>
      <c r="AEL52" s="61"/>
      <c r="AEM52" s="61"/>
      <c r="AEN52" s="61"/>
      <c r="AEO52" s="61"/>
      <c r="AEP52" s="61"/>
      <c r="AEQ52" s="61"/>
      <c r="AER52" s="61"/>
      <c r="AES52" s="61"/>
      <c r="AET52" s="61"/>
      <c r="AEU52" s="61"/>
      <c r="AEV52" s="61"/>
      <c r="AEW52" s="61"/>
      <c r="AEX52" s="61"/>
      <c r="AEY52" s="61"/>
      <c r="AEZ52" s="61"/>
      <c r="AFA52" s="61"/>
      <c r="AFB52" s="61"/>
      <c r="AFC52" s="61"/>
      <c r="AFD52" s="61"/>
      <c r="AFE52" s="61"/>
      <c r="AFF52" s="61"/>
      <c r="AFG52" s="61"/>
      <c r="AFH52" s="61"/>
      <c r="AFI52" s="61"/>
      <c r="AFJ52" s="61"/>
      <c r="AFK52" s="61"/>
      <c r="AFL52" s="61"/>
      <c r="AFM52" s="61"/>
      <c r="AFN52" s="61"/>
      <c r="AFO52" s="61"/>
      <c r="AFP52" s="61"/>
      <c r="AFQ52" s="61"/>
      <c r="AFR52" s="61"/>
      <c r="AFS52" s="61"/>
      <c r="AFT52" s="61"/>
      <c r="AFU52" s="61"/>
      <c r="AFV52" s="61"/>
      <c r="AFW52" s="61"/>
      <c r="AFX52" s="61"/>
      <c r="AFY52" s="61"/>
      <c r="AFZ52" s="61"/>
      <c r="AGA52" s="61"/>
      <c r="AGB52" s="61"/>
      <c r="AGC52" s="61"/>
      <c r="AGD52" s="61"/>
      <c r="AGE52" s="61"/>
      <c r="AGF52" s="61"/>
      <c r="AGG52" s="61"/>
      <c r="AGH52" s="61"/>
      <c r="AGI52" s="61"/>
      <c r="AGJ52" s="61"/>
      <c r="AGK52" s="61"/>
      <c r="AGL52" s="61"/>
      <c r="AGM52" s="61"/>
      <c r="AGN52" s="61"/>
      <c r="AGO52" s="61"/>
      <c r="AGP52" s="61"/>
      <c r="AGQ52" s="61"/>
      <c r="AGR52" s="61"/>
      <c r="AGS52" s="61"/>
      <c r="AGT52" s="61"/>
      <c r="AGU52" s="61"/>
      <c r="AGV52" s="61"/>
      <c r="AGW52" s="61"/>
      <c r="AGX52" s="61"/>
      <c r="AGY52" s="61"/>
      <c r="AGZ52" s="61"/>
      <c r="AHA52" s="61"/>
      <c r="AHB52" s="61"/>
      <c r="AHC52" s="61"/>
      <c r="AHD52" s="61"/>
      <c r="AHE52" s="61"/>
      <c r="AHF52" s="61"/>
      <c r="AHG52" s="61"/>
      <c r="AHH52" s="61"/>
      <c r="AHI52" s="61"/>
      <c r="AHJ52" s="61"/>
      <c r="AHK52" s="61"/>
      <c r="AHL52" s="61"/>
      <c r="AHM52" s="61"/>
      <c r="AHN52" s="61"/>
      <c r="AHO52" s="61"/>
      <c r="AHP52" s="61"/>
      <c r="AHQ52" s="61"/>
      <c r="AHR52" s="61"/>
      <c r="AHS52" s="61"/>
      <c r="AHT52" s="61"/>
      <c r="AHU52" s="61"/>
      <c r="AHV52" s="61"/>
      <c r="AHW52" s="61"/>
      <c r="AHX52" s="61"/>
      <c r="AHY52" s="61"/>
      <c r="AHZ52" s="61"/>
      <c r="AIA52" s="61"/>
      <c r="AIB52" s="61"/>
      <c r="AIC52" s="61"/>
      <c r="AID52" s="61"/>
      <c r="AIE52" s="61"/>
      <c r="AIF52" s="61"/>
      <c r="AIG52" s="61"/>
      <c r="AIH52" s="61"/>
      <c r="AII52" s="61"/>
      <c r="AIJ52" s="61"/>
      <c r="AIK52" s="61"/>
      <c r="AIL52" s="61"/>
      <c r="AIM52" s="61"/>
      <c r="AIN52" s="61"/>
      <c r="AIO52" s="61"/>
      <c r="AIP52" s="61"/>
      <c r="AIQ52" s="61"/>
      <c r="AIR52" s="61"/>
      <c r="AIS52" s="61"/>
      <c r="AIT52" s="61"/>
      <c r="AIU52" s="61"/>
      <c r="AIV52" s="61"/>
      <c r="AIW52" s="61"/>
      <c r="AIX52" s="61"/>
      <c r="AIY52" s="61"/>
      <c r="AIZ52" s="61"/>
      <c r="AJA52" s="61"/>
      <c r="AJB52" s="61"/>
      <c r="AJC52" s="61"/>
      <c r="AJD52" s="61"/>
      <c r="AJE52" s="61"/>
      <c r="AJF52" s="61"/>
      <c r="AJG52" s="61"/>
      <c r="AJH52" s="61"/>
      <c r="AJI52" s="61"/>
      <c r="AJJ52" s="61"/>
      <c r="AJK52" s="61"/>
      <c r="AJL52" s="61"/>
      <c r="AJM52" s="61"/>
      <c r="AJN52" s="61"/>
      <c r="AJO52" s="61"/>
      <c r="AJP52" s="61"/>
      <c r="AJQ52" s="61"/>
      <c r="AJR52" s="61"/>
      <c r="AJS52" s="61"/>
      <c r="AJT52" s="61"/>
      <c r="AJU52" s="61"/>
      <c r="AJV52" s="61"/>
      <c r="AJW52" s="61"/>
      <c r="AJX52" s="61"/>
      <c r="AJY52" s="61"/>
      <c r="AJZ52" s="61"/>
      <c r="AKA52" s="61"/>
      <c r="AKB52" s="61"/>
      <c r="AKC52" s="61"/>
      <c r="AKD52" s="61"/>
      <c r="AKE52" s="61"/>
      <c r="AKF52" s="61"/>
      <c r="AKG52" s="61"/>
      <c r="AKH52" s="61"/>
      <c r="AKI52" s="61"/>
      <c r="AKJ52" s="61"/>
      <c r="AKK52" s="61"/>
      <c r="AKL52" s="61"/>
      <c r="AKM52" s="61"/>
      <c r="AKN52" s="61"/>
      <c r="AKO52" s="61"/>
      <c r="AKP52" s="61"/>
      <c r="AKQ52" s="61"/>
      <c r="AKR52" s="61"/>
      <c r="AKS52" s="61"/>
      <c r="AKT52" s="61"/>
      <c r="AKU52" s="61"/>
      <c r="AKV52" s="61"/>
      <c r="AKW52" s="61"/>
      <c r="AKX52" s="61"/>
      <c r="AKY52" s="61"/>
      <c r="AKZ52" s="61"/>
      <c r="ALA52" s="61"/>
      <c r="ALB52" s="61"/>
      <c r="ALC52" s="61"/>
      <c r="ALD52" s="61"/>
      <c r="ALE52" s="61"/>
      <c r="ALF52" s="61"/>
      <c r="ALG52" s="61"/>
      <c r="ALH52" s="61"/>
      <c r="ALI52" s="61"/>
      <c r="ALJ52" s="61"/>
      <c r="ALK52" s="61"/>
      <c r="ALL52" s="61"/>
      <c r="ALM52" s="61"/>
    </row>
    <row r="53" customFormat="false" ht="22.65" hidden="false" customHeight="true" outlineLevel="0" collapsed="false">
      <c r="A53" s="65" t="s">
        <v>50</v>
      </c>
      <c r="B53" s="65"/>
      <c r="C53" s="66" t="s">
        <v>38</v>
      </c>
      <c r="D53" s="66"/>
      <c r="E53" s="40" t="n">
        <v>0.25</v>
      </c>
      <c r="F53" s="30" t="n">
        <v>9</v>
      </c>
      <c r="G53" s="31" t="n">
        <f aca="false">AI53</f>
        <v>0</v>
      </c>
      <c r="H53" s="32"/>
      <c r="I53" s="33"/>
      <c r="J53" s="33"/>
      <c r="K53" s="33"/>
      <c r="L53" s="33"/>
      <c r="M53" s="33"/>
      <c r="N53" s="34"/>
      <c r="O53" s="33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2"/>
      <c r="AI53" s="31" t="n">
        <f aca="false">SUM(I53:AG53)</f>
        <v>0</v>
      </c>
      <c r="AJ53" s="35" t="n">
        <f aca="false">F53*AI53</f>
        <v>0</v>
      </c>
    </row>
    <row r="54" customFormat="false" ht="22.65" hidden="false" customHeight="true" outlineLevel="0" collapsed="false">
      <c r="A54" s="65" t="s">
        <v>51</v>
      </c>
      <c r="B54" s="65"/>
      <c r="C54" s="66" t="s">
        <v>49</v>
      </c>
      <c r="D54" s="66"/>
      <c r="E54" s="40" t="n">
        <v>0.25</v>
      </c>
      <c r="F54" s="30" t="n">
        <v>9</v>
      </c>
      <c r="G54" s="31" t="n">
        <f aca="false">AI54</f>
        <v>0</v>
      </c>
      <c r="H54" s="32"/>
      <c r="I54" s="33"/>
      <c r="J54" s="33"/>
      <c r="K54" s="33"/>
      <c r="L54" s="33"/>
      <c r="M54" s="33"/>
      <c r="N54" s="34"/>
      <c r="O54" s="33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2"/>
      <c r="AI54" s="31" t="n">
        <f aca="false">SUM(I54:AG54)</f>
        <v>0</v>
      </c>
      <c r="AJ54" s="35" t="n">
        <f aca="false">F54*AI54</f>
        <v>0</v>
      </c>
    </row>
    <row r="55" customFormat="false" ht="22.65" hidden="false" customHeight="true" outlineLevel="0" collapsed="false">
      <c r="A55" s="65" t="s">
        <v>52</v>
      </c>
      <c r="B55" s="65"/>
      <c r="C55" s="66" t="s">
        <v>40</v>
      </c>
      <c r="D55" s="66"/>
      <c r="E55" s="40" t="n">
        <v>0.25</v>
      </c>
      <c r="F55" s="30" t="n">
        <v>9</v>
      </c>
      <c r="G55" s="31" t="n">
        <f aca="false">AI55</f>
        <v>0</v>
      </c>
      <c r="H55" s="32"/>
      <c r="I55" s="33"/>
      <c r="J55" s="33"/>
      <c r="K55" s="33"/>
      <c r="L55" s="33"/>
      <c r="M55" s="33"/>
      <c r="N55" s="34"/>
      <c r="O55" s="34"/>
      <c r="P55" s="34"/>
      <c r="Q55" s="33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2"/>
      <c r="AI55" s="31" t="n">
        <f aca="false">SUM(I55:AG55)</f>
        <v>0</v>
      </c>
      <c r="AJ55" s="35" t="n">
        <f aca="false">F55*AI55</f>
        <v>0</v>
      </c>
    </row>
    <row r="56" customFormat="false" ht="22.65" hidden="false" customHeight="true" outlineLevel="0" collapsed="false">
      <c r="A56" s="67" t="s">
        <v>53</v>
      </c>
      <c r="B56" s="67"/>
      <c r="C56" s="68" t="s">
        <v>38</v>
      </c>
      <c r="D56" s="68"/>
      <c r="E56" s="69" t="n">
        <v>0.25</v>
      </c>
      <c r="F56" s="30" t="n">
        <v>10.5</v>
      </c>
      <c r="G56" s="31" t="n">
        <f aca="false">AI56</f>
        <v>0</v>
      </c>
      <c r="H56" s="32"/>
      <c r="I56" s="33"/>
      <c r="J56" s="33"/>
      <c r="K56" s="33"/>
      <c r="L56" s="33"/>
      <c r="M56" s="33"/>
      <c r="N56" s="34"/>
      <c r="O56" s="33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2"/>
      <c r="AI56" s="31" t="n">
        <f aca="false">SUM(I56:AG56)</f>
        <v>0</v>
      </c>
      <c r="AJ56" s="35" t="n">
        <f aca="false">F56*AI56</f>
        <v>0</v>
      </c>
    </row>
    <row r="57" customFormat="false" ht="22.65" hidden="false" customHeight="true" outlineLevel="0" collapsed="false">
      <c r="A57" s="67" t="s">
        <v>54</v>
      </c>
      <c r="B57" s="67"/>
      <c r="C57" s="68" t="s">
        <v>49</v>
      </c>
      <c r="D57" s="68"/>
      <c r="E57" s="69" t="n">
        <v>0.25</v>
      </c>
      <c r="F57" s="30" t="n">
        <v>10.5</v>
      </c>
      <c r="G57" s="31" t="n">
        <f aca="false">AI57</f>
        <v>0</v>
      </c>
      <c r="H57" s="32"/>
      <c r="I57" s="33"/>
      <c r="J57" s="33"/>
      <c r="K57" s="33"/>
      <c r="L57" s="33"/>
      <c r="M57" s="33"/>
      <c r="N57" s="34"/>
      <c r="O57" s="33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2"/>
      <c r="AI57" s="31" t="n">
        <f aca="false">SUM(I57:AG57)</f>
        <v>0</v>
      </c>
      <c r="AJ57" s="35" t="n">
        <f aca="false">F57*AI57</f>
        <v>0</v>
      </c>
    </row>
    <row r="58" customFormat="false" ht="22.65" hidden="false" customHeight="true" outlineLevel="0" collapsed="false">
      <c r="A58" s="67"/>
      <c r="B58" s="67"/>
      <c r="C58" s="68" t="s">
        <v>40</v>
      </c>
      <c r="D58" s="68"/>
      <c r="E58" s="69" t="n">
        <v>0.25</v>
      </c>
      <c r="F58" s="30" t="n">
        <v>10.5</v>
      </c>
      <c r="G58" s="31" t="n">
        <f aca="false">AI58</f>
        <v>0</v>
      </c>
      <c r="H58" s="32"/>
      <c r="I58" s="33"/>
      <c r="J58" s="33"/>
      <c r="K58" s="33"/>
      <c r="L58" s="33"/>
      <c r="M58" s="33"/>
      <c r="N58" s="34"/>
      <c r="O58" s="33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2"/>
      <c r="AI58" s="31" t="n">
        <f aca="false">SUM(I58:AG58)</f>
        <v>0</v>
      </c>
      <c r="AJ58" s="35" t="n">
        <f aca="false">F58*AI58</f>
        <v>0</v>
      </c>
    </row>
    <row r="59" customFormat="false" ht="22.65" hidden="false" customHeight="true" outlineLevel="0" collapsed="false">
      <c r="A59" s="67" t="s">
        <v>55</v>
      </c>
      <c r="B59" s="67"/>
      <c r="C59" s="68" t="s">
        <v>41</v>
      </c>
      <c r="D59" s="68"/>
      <c r="E59" s="69" t="n">
        <v>1</v>
      </c>
      <c r="F59" s="30" t="n">
        <v>41</v>
      </c>
      <c r="G59" s="31" t="n">
        <f aca="false">AI59</f>
        <v>0</v>
      </c>
      <c r="H59" s="32"/>
      <c r="I59" s="33"/>
      <c r="J59" s="33"/>
      <c r="K59" s="33"/>
      <c r="L59" s="33"/>
      <c r="M59" s="33"/>
      <c r="N59" s="34"/>
      <c r="O59" s="33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2"/>
      <c r="AI59" s="31" t="n">
        <f aca="false">SUM(I59:AG59)</f>
        <v>0</v>
      </c>
      <c r="AJ59" s="35" t="n">
        <f aca="false">F59*AI59</f>
        <v>0</v>
      </c>
    </row>
    <row r="60" customFormat="false" ht="22.65" hidden="false" customHeight="true" outlineLevel="0" collapsed="false">
      <c r="A60" s="70" t="s">
        <v>56</v>
      </c>
      <c r="B60" s="70"/>
      <c r="C60" s="71" t="s">
        <v>38</v>
      </c>
      <c r="D60" s="71"/>
      <c r="E60" s="72" t="n">
        <v>0.25</v>
      </c>
      <c r="F60" s="30" t="n">
        <v>10.5</v>
      </c>
      <c r="G60" s="31" t="n">
        <f aca="false">AI60</f>
        <v>0</v>
      </c>
      <c r="H60" s="32"/>
      <c r="I60" s="33"/>
      <c r="J60" s="33"/>
      <c r="K60" s="33"/>
      <c r="L60" s="33"/>
      <c r="M60" s="33"/>
      <c r="N60" s="34"/>
      <c r="O60" s="33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2"/>
      <c r="AI60" s="31" t="n">
        <f aca="false">SUM(I60:AG60)</f>
        <v>0</v>
      </c>
      <c r="AJ60" s="35" t="n">
        <f aca="false">F60*AI60</f>
        <v>0</v>
      </c>
    </row>
    <row r="61" customFormat="false" ht="22.65" hidden="false" customHeight="true" outlineLevel="0" collapsed="false">
      <c r="A61" s="70"/>
      <c r="B61" s="70"/>
      <c r="C61" s="71" t="s">
        <v>49</v>
      </c>
      <c r="D61" s="71"/>
      <c r="E61" s="72" t="n">
        <v>0.25</v>
      </c>
      <c r="F61" s="30" t="n">
        <v>10.5</v>
      </c>
      <c r="G61" s="31" t="n">
        <f aca="false">AI61</f>
        <v>0</v>
      </c>
      <c r="H61" s="32"/>
      <c r="I61" s="33"/>
      <c r="J61" s="33"/>
      <c r="K61" s="33"/>
      <c r="L61" s="33"/>
      <c r="M61" s="33"/>
      <c r="N61" s="34"/>
      <c r="O61" s="33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2"/>
      <c r="AI61" s="31" t="n">
        <f aca="false">SUM(I61:AG61)</f>
        <v>0</v>
      </c>
      <c r="AJ61" s="35" t="n">
        <f aca="false">F61*AI61</f>
        <v>0</v>
      </c>
    </row>
    <row r="62" customFormat="false" ht="22.65" hidden="false" customHeight="true" outlineLevel="0" collapsed="false">
      <c r="A62" s="70"/>
      <c r="B62" s="70"/>
      <c r="C62" s="73" t="s">
        <v>57</v>
      </c>
      <c r="D62" s="73"/>
      <c r="E62" s="72" t="n">
        <v>0.25</v>
      </c>
      <c r="F62" s="30" t="n">
        <v>10.5</v>
      </c>
      <c r="G62" s="31" t="n">
        <f aca="false">AI62</f>
        <v>0</v>
      </c>
      <c r="H62" s="32"/>
      <c r="I62" s="33"/>
      <c r="J62" s="33"/>
      <c r="K62" s="33"/>
      <c r="L62" s="33"/>
      <c r="M62" s="33"/>
      <c r="N62" s="34"/>
      <c r="O62" s="33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2"/>
      <c r="AI62" s="31"/>
      <c r="AJ62" s="35"/>
    </row>
    <row r="63" customFormat="false" ht="22.65" hidden="false" customHeight="true" outlineLevel="0" collapsed="false">
      <c r="A63" s="70"/>
      <c r="B63" s="70"/>
      <c r="C63" s="71" t="s">
        <v>40</v>
      </c>
      <c r="D63" s="71"/>
      <c r="E63" s="72" t="n">
        <v>0.25</v>
      </c>
      <c r="F63" s="30" t="n">
        <v>10.5</v>
      </c>
      <c r="G63" s="31" t="n">
        <f aca="false">AI63</f>
        <v>0</v>
      </c>
      <c r="H63" s="32"/>
      <c r="I63" s="33"/>
      <c r="J63" s="33"/>
      <c r="K63" s="33"/>
      <c r="L63" s="33"/>
      <c r="M63" s="33"/>
      <c r="N63" s="34"/>
      <c r="O63" s="33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2"/>
      <c r="AI63" s="31" t="n">
        <f aca="false">SUM(I63:AG63)</f>
        <v>0</v>
      </c>
      <c r="AJ63" s="35" t="n">
        <f aca="false">F63*AI63</f>
        <v>0</v>
      </c>
    </row>
    <row r="64" customFormat="false" ht="22.65" hidden="false" customHeight="true" outlineLevel="0" collapsed="false">
      <c r="A64" s="70"/>
      <c r="B64" s="70"/>
      <c r="C64" s="71" t="s">
        <v>41</v>
      </c>
      <c r="D64" s="71"/>
      <c r="E64" s="72" t="n">
        <v>1</v>
      </c>
      <c r="F64" s="30" t="n">
        <v>41</v>
      </c>
      <c r="G64" s="31" t="n">
        <f aca="false">AI64</f>
        <v>0</v>
      </c>
      <c r="H64" s="32"/>
      <c r="I64" s="33"/>
      <c r="J64" s="33"/>
      <c r="K64" s="33"/>
      <c r="L64" s="33"/>
      <c r="M64" s="33"/>
      <c r="N64" s="34"/>
      <c r="O64" s="33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2"/>
      <c r="AI64" s="31" t="n">
        <f aca="false">SUM(I64:AG64)</f>
        <v>0</v>
      </c>
      <c r="AJ64" s="35" t="n">
        <f aca="false">F64*AI64</f>
        <v>0</v>
      </c>
    </row>
    <row r="65" customFormat="false" ht="22.65" hidden="false" customHeight="true" outlineLevel="0" collapsed="false">
      <c r="A65" s="74" t="s">
        <v>58</v>
      </c>
      <c r="B65" s="74"/>
      <c r="C65" s="75" t="s">
        <v>38</v>
      </c>
      <c r="D65" s="75"/>
      <c r="E65" s="76" t="n">
        <v>0.25</v>
      </c>
      <c r="F65" s="30" t="n">
        <v>9</v>
      </c>
      <c r="G65" s="31" t="n">
        <f aca="false">AI65</f>
        <v>0</v>
      </c>
      <c r="H65" s="32"/>
      <c r="I65" s="33"/>
      <c r="J65" s="33"/>
      <c r="K65" s="33"/>
      <c r="L65" s="33"/>
      <c r="M65" s="33"/>
      <c r="N65" s="34"/>
      <c r="O65" s="33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2"/>
      <c r="AI65" s="31" t="n">
        <f aca="false">SUM(I65:AG65)</f>
        <v>0</v>
      </c>
      <c r="AJ65" s="35" t="n">
        <f aca="false">F65*AI65</f>
        <v>0</v>
      </c>
    </row>
    <row r="66" customFormat="false" ht="22.65" hidden="false" customHeight="true" outlineLevel="0" collapsed="false">
      <c r="A66" s="74" t="s">
        <v>59</v>
      </c>
      <c r="B66" s="74"/>
      <c r="C66" s="75" t="s">
        <v>39</v>
      </c>
      <c r="D66" s="75"/>
      <c r="E66" s="76" t="n">
        <v>0.25</v>
      </c>
      <c r="F66" s="30" t="n">
        <v>9</v>
      </c>
      <c r="G66" s="31" t="n">
        <f aca="false">AI66</f>
        <v>0</v>
      </c>
      <c r="H66" s="32"/>
      <c r="I66" s="33"/>
      <c r="J66" s="33"/>
      <c r="K66" s="33"/>
      <c r="L66" s="33"/>
      <c r="M66" s="33"/>
      <c r="N66" s="34"/>
      <c r="O66" s="33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2"/>
      <c r="AI66" s="31" t="n">
        <f aca="false">SUM(I66:AG66)</f>
        <v>0</v>
      </c>
      <c r="AJ66" s="35" t="n">
        <f aca="false">F66*AI66</f>
        <v>0</v>
      </c>
    </row>
    <row r="67" customFormat="false" ht="22.65" hidden="false" customHeight="true" outlineLevel="0" collapsed="false">
      <c r="A67" s="74"/>
      <c r="B67" s="74"/>
      <c r="C67" s="75" t="s">
        <v>40</v>
      </c>
      <c r="D67" s="75"/>
      <c r="E67" s="76" t="n">
        <v>0.25</v>
      </c>
      <c r="F67" s="30" t="n">
        <v>9</v>
      </c>
      <c r="G67" s="31" t="n">
        <f aca="false">AI67</f>
        <v>0</v>
      </c>
      <c r="H67" s="32"/>
      <c r="I67" s="33"/>
      <c r="J67" s="33"/>
      <c r="K67" s="33"/>
      <c r="L67" s="33"/>
      <c r="M67" s="33"/>
      <c r="N67" s="34"/>
      <c r="O67" s="33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2"/>
      <c r="AI67" s="31" t="n">
        <f aca="false">SUM(I67:AG67)</f>
        <v>0</v>
      </c>
      <c r="AJ67" s="35" t="n">
        <f aca="false">F67*AI67</f>
        <v>0</v>
      </c>
    </row>
    <row r="68" customFormat="false" ht="22.65" hidden="false" customHeight="true" outlineLevel="0" collapsed="false">
      <c r="A68" s="74" t="s">
        <v>52</v>
      </c>
      <c r="B68" s="74"/>
      <c r="C68" s="75" t="s">
        <v>41</v>
      </c>
      <c r="D68" s="75"/>
      <c r="E68" s="76" t="n">
        <v>1</v>
      </c>
      <c r="F68" s="30" t="n">
        <v>35</v>
      </c>
      <c r="G68" s="31" t="n">
        <f aca="false">AI68</f>
        <v>0</v>
      </c>
      <c r="H68" s="32"/>
      <c r="I68" s="33"/>
      <c r="J68" s="33"/>
      <c r="K68" s="33"/>
      <c r="L68" s="33"/>
      <c r="M68" s="33"/>
      <c r="N68" s="34"/>
      <c r="O68" s="33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2"/>
      <c r="AI68" s="31" t="n">
        <f aca="false">SUM(I68:AG68)</f>
        <v>0</v>
      </c>
      <c r="AJ68" s="35" t="n">
        <f aca="false">F68*AI68</f>
        <v>0</v>
      </c>
    </row>
    <row r="69" customFormat="false" ht="22.65" hidden="false" customHeight="true" outlineLevel="0" collapsed="false">
      <c r="A69" s="77" t="s">
        <v>60</v>
      </c>
      <c r="B69" s="77"/>
      <c r="C69" s="78" t="s">
        <v>38</v>
      </c>
      <c r="D69" s="78"/>
      <c r="E69" s="79" t="n">
        <v>0.25</v>
      </c>
      <c r="F69" s="30" t="n">
        <v>9.5</v>
      </c>
      <c r="G69" s="31" t="n">
        <f aca="false">AI69</f>
        <v>0</v>
      </c>
      <c r="H69" s="32"/>
      <c r="I69" s="33"/>
      <c r="J69" s="33"/>
      <c r="K69" s="33"/>
      <c r="L69" s="33"/>
      <c r="M69" s="33"/>
      <c r="N69" s="34"/>
      <c r="O69" s="33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2"/>
      <c r="AI69" s="31" t="n">
        <f aca="false">SUM(I69:AG69)</f>
        <v>0</v>
      </c>
      <c r="AJ69" s="35" t="n">
        <f aca="false">F69*AI69</f>
        <v>0</v>
      </c>
    </row>
    <row r="70" customFormat="false" ht="22.65" hidden="false" customHeight="true" outlineLevel="0" collapsed="false">
      <c r="A70" s="77"/>
      <c r="B70" s="77"/>
      <c r="C70" s="78" t="s">
        <v>39</v>
      </c>
      <c r="D70" s="78"/>
      <c r="E70" s="79" t="n">
        <v>0.25</v>
      </c>
      <c r="F70" s="30" t="n">
        <v>9.5</v>
      </c>
      <c r="G70" s="31" t="n">
        <f aca="false">AI70</f>
        <v>0</v>
      </c>
      <c r="H70" s="32"/>
      <c r="I70" s="33"/>
      <c r="J70" s="33"/>
      <c r="K70" s="33"/>
      <c r="L70" s="33"/>
      <c r="M70" s="33"/>
      <c r="N70" s="34"/>
      <c r="O70" s="33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2"/>
      <c r="AI70" s="31" t="n">
        <f aca="false">SUM(I70:AG70)</f>
        <v>0</v>
      </c>
      <c r="AJ70" s="35" t="n">
        <f aca="false">F70*AI70</f>
        <v>0</v>
      </c>
    </row>
    <row r="71" customFormat="false" ht="22.65" hidden="false" customHeight="true" outlineLevel="0" collapsed="false">
      <c r="A71" s="77"/>
      <c r="B71" s="77"/>
      <c r="C71" s="78" t="s">
        <v>40</v>
      </c>
      <c r="D71" s="78"/>
      <c r="E71" s="79" t="n">
        <v>0.25</v>
      </c>
      <c r="F71" s="30" t="n">
        <v>9.5</v>
      </c>
      <c r="G71" s="31" t="n">
        <f aca="false">AI71</f>
        <v>0</v>
      </c>
      <c r="H71" s="32"/>
      <c r="I71" s="33"/>
      <c r="J71" s="33"/>
      <c r="K71" s="33"/>
      <c r="L71" s="33"/>
      <c r="M71" s="33"/>
      <c r="N71" s="34"/>
      <c r="O71" s="33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2"/>
      <c r="AI71" s="31" t="n">
        <f aca="false">SUM(I71:AG71)</f>
        <v>0</v>
      </c>
      <c r="AJ71" s="35" t="n">
        <f aca="false">F71*AI71</f>
        <v>0</v>
      </c>
    </row>
    <row r="72" customFormat="false" ht="22.65" hidden="false" customHeight="true" outlineLevel="0" collapsed="false">
      <c r="A72" s="77"/>
      <c r="B72" s="77"/>
      <c r="C72" s="78" t="s">
        <v>41</v>
      </c>
      <c r="D72" s="78"/>
      <c r="E72" s="79" t="n">
        <v>1</v>
      </c>
      <c r="F72" s="30" t="n">
        <v>37</v>
      </c>
      <c r="G72" s="31" t="n">
        <f aca="false">AI72</f>
        <v>0</v>
      </c>
      <c r="H72" s="32"/>
      <c r="I72" s="33"/>
      <c r="J72" s="33"/>
      <c r="K72" s="33"/>
      <c r="L72" s="33"/>
      <c r="M72" s="33"/>
      <c r="N72" s="34"/>
      <c r="O72" s="33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2"/>
      <c r="AI72" s="31" t="n">
        <f aca="false">SUM(I72:AG72)</f>
        <v>0</v>
      </c>
      <c r="AJ72" s="35" t="n">
        <f aca="false">F72*AI72</f>
        <v>0</v>
      </c>
    </row>
    <row r="73" customFormat="false" ht="22.65" hidden="false" customHeight="true" outlineLevel="0" collapsed="false">
      <c r="A73" s="80" t="s">
        <v>61</v>
      </c>
      <c r="B73" s="80"/>
      <c r="C73" s="81" t="s">
        <v>38</v>
      </c>
      <c r="D73" s="81"/>
      <c r="E73" s="82" t="n">
        <v>0.25</v>
      </c>
      <c r="F73" s="30" t="n">
        <v>8.5</v>
      </c>
      <c r="G73" s="31" t="n">
        <f aca="false">AI73</f>
        <v>0</v>
      </c>
      <c r="H73" s="32"/>
      <c r="I73" s="33"/>
      <c r="J73" s="33"/>
      <c r="K73" s="33"/>
      <c r="L73" s="33"/>
      <c r="M73" s="33"/>
      <c r="N73" s="34"/>
      <c r="O73" s="33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2"/>
      <c r="AI73" s="31" t="n">
        <f aca="false">SUM(I73:AG73)</f>
        <v>0</v>
      </c>
      <c r="AJ73" s="35" t="n">
        <f aca="false">F73*AI73</f>
        <v>0</v>
      </c>
    </row>
    <row r="74" customFormat="false" ht="22.65" hidden="false" customHeight="true" outlineLevel="0" collapsed="false">
      <c r="A74" s="80"/>
      <c r="B74" s="80"/>
      <c r="C74" s="81" t="s">
        <v>39</v>
      </c>
      <c r="D74" s="81"/>
      <c r="E74" s="82" t="n">
        <v>0.25</v>
      </c>
      <c r="F74" s="30" t="n">
        <v>8.5</v>
      </c>
      <c r="G74" s="31" t="n">
        <f aca="false">AI74</f>
        <v>0</v>
      </c>
      <c r="H74" s="32"/>
      <c r="I74" s="33"/>
      <c r="J74" s="33"/>
      <c r="K74" s="33"/>
      <c r="L74" s="33"/>
      <c r="M74" s="33"/>
      <c r="N74" s="34"/>
      <c r="O74" s="33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2"/>
      <c r="AI74" s="31" t="n">
        <f aca="false">SUM(I74:AG74)</f>
        <v>0</v>
      </c>
      <c r="AJ74" s="35" t="n">
        <f aca="false">F74*AI74</f>
        <v>0</v>
      </c>
    </row>
    <row r="75" customFormat="false" ht="22.65" hidden="false" customHeight="true" outlineLevel="0" collapsed="false">
      <c r="A75" s="80"/>
      <c r="B75" s="80"/>
      <c r="C75" s="81" t="s">
        <v>40</v>
      </c>
      <c r="D75" s="81"/>
      <c r="E75" s="82" t="n">
        <v>0.25</v>
      </c>
      <c r="F75" s="30" t="n">
        <v>8.5</v>
      </c>
      <c r="G75" s="31" t="n">
        <f aca="false">AI75</f>
        <v>0</v>
      </c>
      <c r="H75" s="32"/>
      <c r="I75" s="33"/>
      <c r="J75" s="33"/>
      <c r="K75" s="33"/>
      <c r="L75" s="33"/>
      <c r="M75" s="33"/>
      <c r="N75" s="34"/>
      <c r="O75" s="33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2"/>
      <c r="AI75" s="31" t="n">
        <f aca="false">SUM(I75:AG75)</f>
        <v>0</v>
      </c>
      <c r="AJ75" s="35" t="n">
        <f aca="false">F75*AI75</f>
        <v>0</v>
      </c>
    </row>
    <row r="76" customFormat="false" ht="22.65" hidden="false" customHeight="true" outlineLevel="0" collapsed="false">
      <c r="A76" s="80"/>
      <c r="B76" s="80"/>
      <c r="C76" s="81" t="s">
        <v>41</v>
      </c>
      <c r="D76" s="81"/>
      <c r="E76" s="82" t="n">
        <v>1</v>
      </c>
      <c r="F76" s="30" t="n">
        <v>33</v>
      </c>
      <c r="G76" s="31" t="n">
        <f aca="false">AI76</f>
        <v>0</v>
      </c>
      <c r="H76" s="32"/>
      <c r="I76" s="33"/>
      <c r="J76" s="33"/>
      <c r="K76" s="33"/>
      <c r="L76" s="33"/>
      <c r="M76" s="33"/>
      <c r="N76" s="34"/>
      <c r="O76" s="33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2"/>
      <c r="AI76" s="31" t="n">
        <f aca="false">SUM(I76:AG76)</f>
        <v>0</v>
      </c>
      <c r="AJ76" s="35" t="n">
        <f aca="false">F76*AI76</f>
        <v>0</v>
      </c>
    </row>
    <row r="77" customFormat="false" ht="14.15" hidden="false" customHeight="true" outlineLevel="0" collapsed="false">
      <c r="A77" s="24"/>
      <c r="B77" s="24"/>
      <c r="C77" s="24"/>
      <c r="D77" s="24"/>
      <c r="E77" s="24"/>
      <c r="F77" s="25"/>
      <c r="G77" s="25"/>
      <c r="H77" s="32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"/>
      <c r="AI77" s="25"/>
      <c r="AJ77" s="36"/>
    </row>
    <row r="78" customFormat="false" ht="28.35" hidden="false" customHeight="true" outlineLevel="0" collapsed="false">
      <c r="A78" s="22" t="s">
        <v>62</v>
      </c>
      <c r="B78" s="22"/>
      <c r="C78" s="22" t="s">
        <v>38</v>
      </c>
      <c r="D78" s="22"/>
      <c r="E78" s="22" t="n">
        <v>0.25</v>
      </c>
      <c r="F78" s="9" t="s">
        <v>19</v>
      </c>
      <c r="G78" s="9" t="s">
        <v>20</v>
      </c>
      <c r="H78" s="32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"/>
      <c r="AI78" s="9" t="s">
        <v>20</v>
      </c>
      <c r="AJ78" s="4" t="s">
        <v>21</v>
      </c>
    </row>
    <row r="79" customFormat="false" ht="22.65" hidden="false" customHeight="true" outlineLevel="0" collapsed="false">
      <c r="A79" s="83" t="s">
        <v>63</v>
      </c>
      <c r="B79" s="83"/>
      <c r="C79" s="43" t="s">
        <v>64</v>
      </c>
      <c r="D79" s="43"/>
      <c r="E79" s="46" t="n">
        <v>0.25</v>
      </c>
      <c r="F79" s="30" t="n">
        <v>7.8</v>
      </c>
      <c r="G79" s="31" t="n">
        <f aca="false">AI79</f>
        <v>0</v>
      </c>
      <c r="H79" s="32"/>
      <c r="I79" s="33"/>
      <c r="J79" s="33"/>
      <c r="K79" s="33"/>
      <c r="L79" s="33"/>
      <c r="M79" s="33"/>
      <c r="N79" s="34"/>
      <c r="O79" s="33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2"/>
      <c r="AI79" s="31" t="n">
        <f aca="false">SUM(I79:AG79)</f>
        <v>0</v>
      </c>
      <c r="AJ79" s="35" t="n">
        <f aca="false">F79*AI79</f>
        <v>0</v>
      </c>
    </row>
    <row r="80" customFormat="false" ht="22.65" hidden="false" customHeight="true" outlineLevel="0" collapsed="false">
      <c r="A80" s="83"/>
      <c r="B80" s="83"/>
      <c r="C80" s="48" t="s">
        <v>65</v>
      </c>
      <c r="D80" s="48" t="s">
        <v>38</v>
      </c>
      <c r="E80" s="49" t="n">
        <v>0.25</v>
      </c>
      <c r="F80" s="30" t="n">
        <v>8</v>
      </c>
      <c r="G80" s="31" t="n">
        <f aca="false">AI80</f>
        <v>0</v>
      </c>
      <c r="H80" s="32"/>
      <c r="I80" s="33"/>
      <c r="J80" s="33"/>
      <c r="K80" s="33"/>
      <c r="L80" s="33"/>
      <c r="M80" s="33"/>
      <c r="N80" s="34"/>
      <c r="O80" s="33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2"/>
      <c r="AI80" s="31" t="n">
        <f aca="false">SUM(I80:AG80)</f>
        <v>0</v>
      </c>
      <c r="AJ80" s="35" t="n">
        <f aca="false">F80*AI80</f>
        <v>0</v>
      </c>
    </row>
    <row r="81" customFormat="false" ht="22.65" hidden="false" customHeight="true" outlineLevel="0" collapsed="false">
      <c r="A81" s="83"/>
      <c r="B81" s="83"/>
      <c r="C81" s="51" t="s">
        <v>66</v>
      </c>
      <c r="D81" s="51"/>
      <c r="E81" s="52" t="n">
        <v>0.25</v>
      </c>
      <c r="F81" s="30" t="n">
        <v>8.5</v>
      </c>
      <c r="G81" s="31" t="n">
        <f aca="false">AI81</f>
        <v>0</v>
      </c>
      <c r="H81" s="32"/>
      <c r="I81" s="33"/>
      <c r="J81" s="33"/>
      <c r="K81" s="33"/>
      <c r="L81" s="33"/>
      <c r="M81" s="33"/>
      <c r="N81" s="34"/>
      <c r="O81" s="33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2"/>
      <c r="AI81" s="31" t="n">
        <f aca="false">SUM(I81:AG81)</f>
        <v>0</v>
      </c>
      <c r="AJ81" s="35" t="n">
        <f aca="false">F81*AI81</f>
        <v>0</v>
      </c>
    </row>
    <row r="82" customFormat="false" ht="22.65" hidden="false" customHeight="true" outlineLevel="0" collapsed="false">
      <c r="A82" s="83"/>
      <c r="B82" s="83"/>
      <c r="C82" s="84" t="s">
        <v>67</v>
      </c>
      <c r="D82" s="84"/>
      <c r="E82" s="55" t="n">
        <v>0.25</v>
      </c>
      <c r="F82" s="30" t="n">
        <v>8.5</v>
      </c>
      <c r="G82" s="31" t="n">
        <f aca="false">AI82</f>
        <v>0</v>
      </c>
      <c r="H82" s="32"/>
      <c r="I82" s="33"/>
      <c r="J82" s="33"/>
      <c r="K82" s="33"/>
      <c r="L82" s="33"/>
      <c r="M82" s="33"/>
      <c r="N82" s="34"/>
      <c r="O82" s="33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2"/>
      <c r="AI82" s="31" t="n">
        <f aca="false">SUM(I82:AG82)</f>
        <v>0</v>
      </c>
      <c r="AJ82" s="35" t="n">
        <f aca="false">F82*AI82</f>
        <v>0</v>
      </c>
    </row>
    <row r="83" customFormat="false" ht="22.65" hidden="false" customHeight="true" outlineLevel="0" collapsed="false">
      <c r="A83" s="83"/>
      <c r="B83" s="83"/>
      <c r="C83" s="58" t="s">
        <v>68</v>
      </c>
      <c r="D83" s="58"/>
      <c r="E83" s="59" t="n">
        <v>0.25</v>
      </c>
      <c r="F83" s="30" t="n">
        <v>8.8</v>
      </c>
      <c r="G83" s="31" t="n">
        <f aca="false">AI83</f>
        <v>0</v>
      </c>
      <c r="H83" s="32"/>
      <c r="I83" s="33"/>
      <c r="J83" s="33"/>
      <c r="K83" s="33"/>
      <c r="L83" s="33"/>
      <c r="M83" s="33"/>
      <c r="N83" s="34"/>
      <c r="O83" s="34"/>
      <c r="P83" s="34"/>
      <c r="Q83" s="33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2"/>
      <c r="AI83" s="31" t="n">
        <f aca="false">SUM(I83:AG83)</f>
        <v>0</v>
      </c>
      <c r="AJ83" s="35" t="n">
        <f aca="false">F83*AI83</f>
        <v>0</v>
      </c>
    </row>
    <row r="84" customFormat="false" ht="14.15" hidden="false" customHeight="true" outlineLevel="0" collapsed="false">
      <c r="A84" s="24"/>
      <c r="B84" s="24"/>
      <c r="C84" s="24"/>
      <c r="D84" s="24"/>
      <c r="E84" s="24"/>
      <c r="F84" s="25"/>
      <c r="G84" s="25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85" t="n">
        <f aca="false">SUM(AJ14:AJ83)</f>
        <v>0</v>
      </c>
    </row>
    <row r="85" customFormat="false" ht="30.4" hidden="false" customHeight="true" outlineLevel="0" collapsed="false">
      <c r="A85" s="86" t="s">
        <v>69</v>
      </c>
      <c r="B85" s="86"/>
      <c r="C85" s="87" t="s">
        <v>70</v>
      </c>
      <c r="D85" s="88" t="n">
        <f aca="false">SUMPRODUCT(E14:E83,G14:G83)</f>
        <v>0</v>
      </c>
      <c r="E85" s="88"/>
      <c r="F85" s="30" t="n">
        <v>9</v>
      </c>
      <c r="G85" s="31" t="n">
        <f aca="false">IF(SUM(AI14:AI83)&gt;0,IF(C3="Spedizione",IF(SUM(AJ14:AJ83)&lt;120,1,0),0),0)</f>
        <v>0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89" t="n">
        <f aca="false">F85*G85</f>
        <v>0</v>
      </c>
    </row>
    <row r="86" customFormat="false" ht="14.1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28.35" hidden="false" customHeight="true" outlineLevel="0" collapsed="false">
      <c r="A87" s="2"/>
      <c r="B87" s="2"/>
      <c r="C87" s="2"/>
      <c r="D87" s="90" t="str">
        <f aca="false">IF(F87&lt;0,"Sconto:","")</f>
        <v/>
      </c>
      <c r="E87" s="90"/>
      <c r="F87" s="91" t="n">
        <f aca="false">ROUND(-IF(AJ84&gt;500,AJ84*0.1,(IF(AJ84&gt;250,AJ84*0.05,0))),1)</f>
        <v>-0</v>
      </c>
      <c r="G87" s="92" t="str">
        <f aca="false">IF((F87=0),"",-F87/AJ84)</f>
        <v/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25.6" hidden="false" customHeight="true" outlineLevel="0" collapsed="false">
      <c r="A88" s="2"/>
      <c r="B88" s="2"/>
      <c r="C88" s="2"/>
      <c r="D88" s="93" t="s">
        <v>71</v>
      </c>
      <c r="E88" s="93"/>
      <c r="F88" s="94" t="n">
        <f aca="false">SUM(AJ14:AJ83)+AJ85+F87</f>
        <v>0</v>
      </c>
      <c r="G88" s="94"/>
      <c r="H88" s="95" t="str">
        <f aca="false">IF(SUM(I5:AG5)=F88,"","ERROR")</f>
        <v/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35.2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25.6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28.8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</sheetData>
  <sheetProtection sheet="true" password="f2e1" objects="true" scenarios="true"/>
  <mergeCells count="102">
    <mergeCell ref="A1:G2"/>
    <mergeCell ref="A3:B3"/>
    <mergeCell ref="D3:G3"/>
    <mergeCell ref="A4:C4"/>
    <mergeCell ref="D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A8:A9"/>
    <mergeCell ref="B8:C9"/>
    <mergeCell ref="D8:E8"/>
    <mergeCell ref="F8:G8"/>
    <mergeCell ref="D9:E9"/>
    <mergeCell ref="F9:G9"/>
    <mergeCell ref="A11:G11"/>
    <mergeCell ref="A13:E13"/>
    <mergeCell ref="A14:C16"/>
    <mergeCell ref="A18:E18"/>
    <mergeCell ref="A19:C21"/>
    <mergeCell ref="A22:D22"/>
    <mergeCell ref="A23:D23"/>
    <mergeCell ref="A24:D24"/>
    <mergeCell ref="A25:D25"/>
    <mergeCell ref="A26:D26"/>
    <mergeCell ref="A28:E28"/>
    <mergeCell ref="A29:B32"/>
    <mergeCell ref="C29:D29"/>
    <mergeCell ref="C30:D30"/>
    <mergeCell ref="C31:D31"/>
    <mergeCell ref="C32:D32"/>
    <mergeCell ref="A33:B37"/>
    <mergeCell ref="C33:D33"/>
    <mergeCell ref="C34:D34"/>
    <mergeCell ref="C35:D35"/>
    <mergeCell ref="C36:D36"/>
    <mergeCell ref="C37:D37"/>
    <mergeCell ref="A38:B41"/>
    <mergeCell ref="C38:D38"/>
    <mergeCell ref="C39:D39"/>
    <mergeCell ref="C40:D40"/>
    <mergeCell ref="C41:D41"/>
    <mergeCell ref="A42:B44"/>
    <mergeCell ref="C42:D42"/>
    <mergeCell ref="C43:D43"/>
    <mergeCell ref="C44:D44"/>
    <mergeCell ref="A45:B47"/>
    <mergeCell ref="C45:D45"/>
    <mergeCell ref="C46:D46"/>
    <mergeCell ref="C47:D47"/>
    <mergeCell ref="A49:E49"/>
    <mergeCell ref="A50:B52"/>
    <mergeCell ref="C50:D50"/>
    <mergeCell ref="C51:D51"/>
    <mergeCell ref="C52:D52"/>
    <mergeCell ref="A53:B55"/>
    <mergeCell ref="C53:D53"/>
    <mergeCell ref="C54:D54"/>
    <mergeCell ref="C55:D55"/>
    <mergeCell ref="A56:B59"/>
    <mergeCell ref="C56:D56"/>
    <mergeCell ref="C57:D57"/>
    <mergeCell ref="C58:D58"/>
    <mergeCell ref="C59:D59"/>
    <mergeCell ref="A60:B64"/>
    <mergeCell ref="C60:D60"/>
    <mergeCell ref="C61:D61"/>
    <mergeCell ref="C62:D62"/>
    <mergeCell ref="C63:D63"/>
    <mergeCell ref="C64:D64"/>
    <mergeCell ref="A65:B68"/>
    <mergeCell ref="C65:D65"/>
    <mergeCell ref="C66:D66"/>
    <mergeCell ref="C67:D67"/>
    <mergeCell ref="C68:D68"/>
    <mergeCell ref="A69:B72"/>
    <mergeCell ref="C69:D69"/>
    <mergeCell ref="C70:D70"/>
    <mergeCell ref="C71:D71"/>
    <mergeCell ref="C72:D72"/>
    <mergeCell ref="A73:B76"/>
    <mergeCell ref="C73:D73"/>
    <mergeCell ref="C74:D74"/>
    <mergeCell ref="C75:D75"/>
    <mergeCell ref="C76:D76"/>
    <mergeCell ref="A78:E78"/>
    <mergeCell ref="A79:B83"/>
    <mergeCell ref="C79:D79"/>
    <mergeCell ref="C80:D80"/>
    <mergeCell ref="C81:D81"/>
    <mergeCell ref="C82:D82"/>
    <mergeCell ref="C83:D83"/>
    <mergeCell ref="A85:B85"/>
    <mergeCell ref="D85:E85"/>
    <mergeCell ref="D87:E87"/>
    <mergeCell ref="D88:E88"/>
    <mergeCell ref="F88:G88"/>
  </mergeCells>
  <dataValidations count="1">
    <dataValidation allowBlank="true" errorStyle="stop" operator="equal" showDropDown="false" showErrorMessage="true" showInputMessage="false" sqref="C3" type="list">
      <formula1>"Spedizione,Ritiro in sede"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03"/>
  <sheetViews>
    <sheetView showFormulas="false" showGridLines="true" showRowColHeaders="true" showZeros="true" rightToLeft="false" tabSelected="false" showOutlineSymbols="true" defaultGridColor="true" view="normal" topLeftCell="A40" colorId="64" zoomScale="65" zoomScaleNormal="65" zoomScalePageLayoutView="100" workbookViewId="0">
      <selection pane="topLeft" activeCell="E3" activeCellId="0" sqref="E3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1.89"/>
    <col collapsed="false" customWidth="true" hidden="false" outlineLevel="0" max="2" min="2" style="0" width="4.11"/>
    <col collapsed="false" customWidth="true" hidden="false" outlineLevel="0" max="3" min="3" style="0" width="6.88"/>
    <col collapsed="false" customWidth="true" hidden="false" outlineLevel="0" max="4" min="4" style="0" width="7.45"/>
    <col collapsed="false" customWidth="true" hidden="false" outlineLevel="0" max="5" min="5" style="0" width="4.89"/>
    <col collapsed="false" customWidth="true" hidden="false" outlineLevel="0" max="6" min="6" style="0" width="8.8"/>
    <col collapsed="false" customWidth="true" hidden="false" outlineLevel="0" max="7" min="7" style="0" width="9.67"/>
    <col collapsed="false" customWidth="true" hidden="false" outlineLevel="0" max="8" min="8" style="0" width="2.33"/>
    <col collapsed="false" customWidth="true" hidden="false" outlineLevel="0" max="9" min="9" style="0" width="3.34"/>
    <col collapsed="false" customWidth="true" hidden="false" outlineLevel="0" max="11" min="10" style="0" width="4.57"/>
    <col collapsed="false" customWidth="true" hidden="false" outlineLevel="0" max="12" min="12" style="0" width="8.68"/>
    <col collapsed="false" customWidth="true" hidden="false" outlineLevel="0" max="13" min="13" style="0" width="5.66"/>
    <col collapsed="false" customWidth="true" hidden="false" outlineLevel="0" max="14" min="14" style="0" width="8.22"/>
    <col collapsed="false" customWidth="true" hidden="false" outlineLevel="0" max="15" min="15" style="0" width="2.23"/>
    <col collapsed="false" customWidth="true" hidden="false" outlineLevel="0" max="256" min="16" style="0" width="8.8"/>
  </cols>
  <sheetData>
    <row r="1" customFormat="false" ht="19.8" hidden="false" customHeight="true" outlineLevel="0" collapsed="false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8"/>
      <c r="P1" s="2"/>
      <c r="Q1" s="2"/>
      <c r="R1" s="2"/>
      <c r="S1" s="2"/>
      <c r="T1" s="2"/>
      <c r="U1" s="2"/>
      <c r="V1" s="2"/>
      <c r="W1" s="2"/>
      <c r="X1" s="2"/>
      <c r="Y1" s="2"/>
    </row>
    <row r="2" customFormat="false" ht="26.25" hidden="false" customHeight="true" outlineLevel="0" collapsed="false">
      <c r="A2" s="99"/>
      <c r="B2" s="100" t="s">
        <v>72</v>
      </c>
      <c r="C2" s="100"/>
      <c r="D2" s="100"/>
      <c r="E2" s="100"/>
      <c r="F2" s="100"/>
      <c r="G2" s="100"/>
      <c r="H2" s="101"/>
      <c r="I2" s="102" t="s">
        <v>73</v>
      </c>
      <c r="J2" s="102"/>
      <c r="K2" s="102"/>
      <c r="L2" s="102"/>
      <c r="M2" s="102"/>
      <c r="N2" s="102"/>
      <c r="O2" s="103"/>
      <c r="P2" s="2"/>
      <c r="Q2" s="2"/>
      <c r="R2" s="2"/>
      <c r="S2" s="2"/>
      <c r="T2" s="2"/>
      <c r="U2" s="2"/>
      <c r="V2" s="2"/>
      <c r="W2" s="2"/>
      <c r="X2" s="2"/>
      <c r="Y2" s="2"/>
    </row>
    <row r="3" customFormat="false" ht="19.2" hidden="false" customHeight="true" outlineLevel="0" collapsed="false">
      <c r="A3" s="104"/>
      <c r="B3" s="105" t="s">
        <v>74</v>
      </c>
      <c r="C3" s="105"/>
      <c r="D3" s="105"/>
      <c r="E3" s="106"/>
      <c r="F3" s="106"/>
      <c r="G3" s="107"/>
      <c r="H3" s="108"/>
      <c r="I3" s="102"/>
      <c r="J3" s="102"/>
      <c r="K3" s="102"/>
      <c r="L3" s="102"/>
      <c r="M3" s="102"/>
      <c r="N3" s="102"/>
      <c r="O3" s="103"/>
      <c r="P3" s="2"/>
      <c r="Q3" s="2"/>
      <c r="R3" s="2"/>
      <c r="S3" s="2"/>
      <c r="T3" s="2"/>
      <c r="U3" s="2"/>
      <c r="V3" s="2"/>
      <c r="W3" s="2"/>
      <c r="X3" s="2"/>
      <c r="Y3" s="2"/>
    </row>
    <row r="4" customFormat="false" ht="17.25" hidden="false" customHeight="true" outlineLevel="0" collapsed="false">
      <c r="A4" s="109"/>
      <c r="B4" s="110"/>
      <c r="C4" s="110"/>
      <c r="D4" s="111"/>
      <c r="E4" s="111"/>
      <c r="F4" s="111"/>
      <c r="G4" s="111"/>
      <c r="H4" s="112"/>
      <c r="I4" s="113" t="s">
        <v>75</v>
      </c>
      <c r="J4" s="113"/>
      <c r="K4" s="113"/>
      <c r="L4" s="113"/>
      <c r="M4" s="113"/>
      <c r="N4" s="113"/>
      <c r="O4" s="103"/>
      <c r="P4" s="2"/>
      <c r="Q4" s="2"/>
      <c r="R4" s="2"/>
      <c r="S4" s="2"/>
      <c r="T4" s="2"/>
      <c r="U4" s="2"/>
      <c r="V4" s="2"/>
      <c r="W4" s="2"/>
      <c r="X4" s="2"/>
      <c r="Y4" s="2"/>
    </row>
    <row r="5" customFormat="false" ht="18.6" hidden="false" customHeight="true" outlineLevel="0" collapsed="false">
      <c r="A5" s="109"/>
      <c r="B5" s="114" t="s">
        <v>76</v>
      </c>
      <c r="C5" s="114"/>
      <c r="D5" s="114"/>
      <c r="E5" s="114"/>
      <c r="F5" s="114"/>
      <c r="G5" s="114"/>
      <c r="H5" s="112"/>
      <c r="I5" s="115" t="s">
        <v>77</v>
      </c>
      <c r="J5" s="115"/>
      <c r="K5" s="115"/>
      <c r="L5" s="115"/>
      <c r="M5" s="115"/>
      <c r="N5" s="115"/>
      <c r="O5" s="103"/>
      <c r="P5" s="2"/>
      <c r="Q5" s="2"/>
      <c r="R5" s="2"/>
      <c r="S5" s="2"/>
      <c r="T5" s="2"/>
      <c r="U5" s="2"/>
      <c r="V5" s="2"/>
      <c r="W5" s="2"/>
      <c r="X5" s="2"/>
      <c r="Y5" s="2"/>
    </row>
    <row r="6" customFormat="false" ht="19.8" hidden="false" customHeight="true" outlineLevel="0" collapsed="false">
      <c r="A6" s="109"/>
      <c r="B6" s="116" t="str">
        <f aca="false">IF('Riepilogo prodotti richiesti'!B5="","",'Riepilogo prodotti richiesti'!B5)</f>
        <v/>
      </c>
      <c r="C6" s="116"/>
      <c r="D6" s="116"/>
      <c r="E6" s="116"/>
      <c r="F6" s="116"/>
      <c r="G6" s="116"/>
      <c r="H6" s="112"/>
      <c r="I6" s="115" t="s">
        <v>78</v>
      </c>
      <c r="J6" s="115"/>
      <c r="K6" s="115"/>
      <c r="L6" s="115"/>
      <c r="M6" s="115"/>
      <c r="N6" s="115"/>
      <c r="O6" s="117"/>
      <c r="P6" s="2"/>
      <c r="Q6" s="2"/>
      <c r="R6" s="2"/>
      <c r="S6" s="2"/>
      <c r="T6" s="2"/>
      <c r="U6" s="2"/>
      <c r="V6" s="2"/>
      <c r="W6" s="2"/>
      <c r="X6" s="2"/>
      <c r="Y6" s="2"/>
    </row>
    <row r="7" customFormat="false" ht="19.8" hidden="false" customHeight="true" outlineLevel="0" collapsed="false">
      <c r="A7" s="104"/>
      <c r="B7" s="118" t="str">
        <f aca="false">IF('Riepilogo prodotti richiesti'!B6="","",'Riepilogo prodotti richiesti'!B6)</f>
        <v/>
      </c>
      <c r="C7" s="118"/>
      <c r="D7" s="118"/>
      <c r="E7" s="118"/>
      <c r="F7" s="118"/>
      <c r="G7" s="118"/>
      <c r="H7" s="119"/>
      <c r="I7" s="120" t="s">
        <v>79</v>
      </c>
      <c r="J7" s="120"/>
      <c r="K7" s="120"/>
      <c r="L7" s="120"/>
      <c r="M7" s="120"/>
      <c r="N7" s="120"/>
      <c r="O7" s="121"/>
      <c r="P7" s="2"/>
      <c r="Q7" s="2"/>
      <c r="R7" s="2"/>
      <c r="S7" s="2"/>
      <c r="T7" s="2"/>
      <c r="U7" s="2"/>
      <c r="V7" s="2"/>
      <c r="W7" s="2"/>
      <c r="X7" s="2"/>
      <c r="Y7" s="2"/>
    </row>
    <row r="8" customFormat="false" ht="19.8" hidden="false" customHeight="true" outlineLevel="0" collapsed="false">
      <c r="A8" s="104"/>
      <c r="B8" s="118"/>
      <c r="C8" s="118"/>
      <c r="D8" s="118"/>
      <c r="E8" s="118"/>
      <c r="F8" s="118"/>
      <c r="G8" s="118"/>
      <c r="H8" s="112"/>
      <c r="I8" s="120"/>
      <c r="J8" s="120"/>
      <c r="K8" s="120"/>
      <c r="L8" s="120"/>
      <c r="M8" s="120"/>
      <c r="N8" s="120"/>
      <c r="O8" s="122"/>
      <c r="P8" s="2"/>
      <c r="Q8" s="2"/>
      <c r="R8" s="2"/>
      <c r="S8" s="2"/>
      <c r="T8" s="2"/>
      <c r="U8" s="2"/>
      <c r="V8" s="2"/>
      <c r="W8" s="2"/>
      <c r="X8" s="2"/>
      <c r="Y8" s="2"/>
    </row>
    <row r="9" customFormat="false" ht="19.8" hidden="false" customHeight="true" outlineLevel="0" collapsed="false">
      <c r="A9" s="104"/>
      <c r="B9" s="123"/>
      <c r="C9" s="123"/>
      <c r="D9" s="124" t="str">
        <f aca="false">IF(E9="","","Tel:")</f>
        <v/>
      </c>
      <c r="E9" s="125" t="str">
        <f aca="false">IF('Riepilogo prodotti richiesti'!B7="","",'Riepilogo prodotti richiesti'!B7)</f>
        <v/>
      </c>
      <c r="F9" s="125"/>
      <c r="G9" s="125"/>
      <c r="H9" s="112"/>
      <c r="I9" s="120"/>
      <c r="J9" s="120"/>
      <c r="K9" s="120"/>
      <c r="L9" s="120"/>
      <c r="M9" s="120"/>
      <c r="N9" s="120"/>
      <c r="O9" s="122"/>
      <c r="P9" s="2"/>
      <c r="Q9" s="2"/>
      <c r="R9" s="2"/>
      <c r="S9" s="2"/>
      <c r="T9" s="2"/>
      <c r="U9" s="2"/>
      <c r="V9" s="2"/>
      <c r="W9" s="2"/>
      <c r="X9" s="2"/>
      <c r="Y9" s="2"/>
    </row>
    <row r="10" customFormat="false" ht="9" hidden="false" customHeight="true" outlineLevel="0" collapsed="false">
      <c r="A10" s="104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10"/>
      <c r="N10" s="110"/>
      <c r="O10" s="12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customFormat="false" ht="28.95" hidden="false" customHeight="true" outlineLevel="0" collapsed="false">
      <c r="A11" s="109"/>
      <c r="B11" s="127"/>
      <c r="C11" s="128" t="s">
        <v>80</v>
      </c>
      <c r="D11" s="129"/>
      <c r="E11" s="129"/>
      <c r="F11" s="129"/>
      <c r="G11" s="129"/>
      <c r="H11" s="129"/>
      <c r="I11" s="129"/>
      <c r="J11" s="130" t="s">
        <v>81</v>
      </c>
      <c r="K11" s="131" t="s">
        <v>82</v>
      </c>
      <c r="L11" s="132" t="s">
        <v>83</v>
      </c>
      <c r="M11" s="133" t="str">
        <f aca="false">IF(M12="","","Sconto")</f>
        <v/>
      </c>
      <c r="N11" s="134" t="s">
        <v>84</v>
      </c>
      <c r="O11" s="135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customFormat="false" ht="16.8" hidden="false" customHeight="true" outlineLevel="0" collapsed="false">
      <c r="A12" s="109"/>
      <c r="B12" s="136"/>
      <c r="C12" s="137" t="s">
        <v>85</v>
      </c>
      <c r="D12" s="137"/>
      <c r="E12" s="137"/>
      <c r="F12" s="137"/>
      <c r="G12" s="137"/>
      <c r="H12" s="137"/>
      <c r="I12" s="137"/>
      <c r="J12" s="138" t="s">
        <v>86</v>
      </c>
      <c r="K12" s="139" t="n">
        <f aca="false">'Riepilogo prodotti richiesti'!G14</f>
        <v>0</v>
      </c>
      <c r="L12" s="140" t="n">
        <f aca="false">ROUND('Riepilogo prodotti richiesti'!F14,2)</f>
        <v>4</v>
      </c>
      <c r="M12" s="141" t="str">
        <f aca="false">'Riepilogo prodotti richiesti'!G$87</f>
        <v/>
      </c>
      <c r="N12" s="142" t="n">
        <f aca="false">IF(M12="",K12*L12,ROUND(K12*L12*(1-M12),3))</f>
        <v>0</v>
      </c>
      <c r="O12" s="143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customFormat="false" ht="16.8" hidden="false" customHeight="true" outlineLevel="0" collapsed="false">
      <c r="A13" s="109"/>
      <c r="B13" s="136"/>
      <c r="C13" s="137" t="s">
        <v>87</v>
      </c>
      <c r="D13" s="137"/>
      <c r="E13" s="137"/>
      <c r="F13" s="137"/>
      <c r="G13" s="137"/>
      <c r="H13" s="137"/>
      <c r="I13" s="137"/>
      <c r="J13" s="138" t="s">
        <v>86</v>
      </c>
      <c r="K13" s="139" t="n">
        <f aca="false">'Riepilogo prodotti richiesti'!G15</f>
        <v>0</v>
      </c>
      <c r="L13" s="140" t="n">
        <f aca="false">ROUND('Riepilogo prodotti richiesti'!F15,2)</f>
        <v>7</v>
      </c>
      <c r="M13" s="141" t="str">
        <f aca="false">'Riepilogo prodotti richiesti'!G$87</f>
        <v/>
      </c>
      <c r="N13" s="142" t="n">
        <f aca="false">IF(M13="",K13*L13,ROUND(K13*L13*(1-M13),3))</f>
        <v>0</v>
      </c>
      <c r="O13" s="143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customFormat="false" ht="16.8" hidden="false" customHeight="true" outlineLevel="0" collapsed="false">
      <c r="A14" s="109"/>
      <c r="B14" s="136"/>
      <c r="C14" s="137" t="s">
        <v>88</v>
      </c>
      <c r="D14" s="137"/>
      <c r="E14" s="137"/>
      <c r="F14" s="137"/>
      <c r="G14" s="137"/>
      <c r="H14" s="137"/>
      <c r="I14" s="137"/>
      <c r="J14" s="138" t="s">
        <v>86</v>
      </c>
      <c r="K14" s="139" t="n">
        <f aca="false">'Riepilogo prodotti richiesti'!G16</f>
        <v>0</v>
      </c>
      <c r="L14" s="140" t="n">
        <f aca="false">ROUND('Riepilogo prodotti richiesti'!F16,2)</f>
        <v>32.5</v>
      </c>
      <c r="M14" s="141" t="str">
        <f aca="false">'Riepilogo prodotti richiesti'!G$87</f>
        <v/>
      </c>
      <c r="N14" s="142" t="n">
        <f aca="false">IF(M14="",K14*L14,ROUND(K14*L14*(1-M14),3))</f>
        <v>0</v>
      </c>
      <c r="O14" s="143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customFormat="false" ht="16.8" hidden="false" customHeight="true" outlineLevel="0" collapsed="false">
      <c r="A15" s="109"/>
      <c r="B15" s="136"/>
      <c r="C15" s="137" t="s">
        <v>89</v>
      </c>
      <c r="D15" s="137"/>
      <c r="E15" s="137"/>
      <c r="F15" s="137"/>
      <c r="G15" s="137"/>
      <c r="H15" s="137"/>
      <c r="I15" s="137"/>
      <c r="J15" s="144" t="s">
        <v>86</v>
      </c>
      <c r="K15" s="139" t="n">
        <f aca="false">'Riepilogo prodotti richiesti'!G19</f>
        <v>0</v>
      </c>
      <c r="L15" s="140" t="n">
        <f aca="false">ROUND('Riepilogo prodotti richiesti'!F19,2)</f>
        <v>15</v>
      </c>
      <c r="M15" s="141" t="str">
        <f aca="false">'Riepilogo prodotti richiesti'!G$87</f>
        <v/>
      </c>
      <c r="N15" s="142" t="n">
        <f aca="false">IF(M15="",K15*L15,ROUND(K15*L15*(1-M15),3))</f>
        <v>0</v>
      </c>
      <c r="O15" s="143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customFormat="false" ht="16.8" hidden="false" customHeight="true" outlineLevel="0" collapsed="false">
      <c r="A16" s="109"/>
      <c r="B16" s="136"/>
      <c r="C16" s="137" t="s">
        <v>90</v>
      </c>
      <c r="D16" s="137"/>
      <c r="E16" s="137"/>
      <c r="F16" s="137"/>
      <c r="G16" s="137"/>
      <c r="H16" s="137"/>
      <c r="I16" s="137"/>
      <c r="J16" s="144" t="s">
        <v>86</v>
      </c>
      <c r="K16" s="139" t="n">
        <f aca="false">'Riepilogo prodotti richiesti'!G20</f>
        <v>0</v>
      </c>
      <c r="L16" s="140" t="n">
        <f aca="false">ROUND('Riepilogo prodotti richiesti'!F20,2)</f>
        <v>15</v>
      </c>
      <c r="M16" s="141" t="str">
        <f aca="false">'Riepilogo prodotti richiesti'!G$87</f>
        <v/>
      </c>
      <c r="N16" s="142" t="n">
        <f aca="false">IF(M16="",K16*L16,ROUND(K16*L16*(1-M16),3))</f>
        <v>0</v>
      </c>
      <c r="O16" s="143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customFormat="false" ht="16.8" hidden="false" customHeight="true" outlineLevel="0" collapsed="false">
      <c r="A17" s="109"/>
      <c r="B17" s="136"/>
      <c r="C17" s="137" t="s">
        <v>91</v>
      </c>
      <c r="D17" s="137"/>
      <c r="E17" s="137"/>
      <c r="F17" s="137"/>
      <c r="G17" s="137"/>
      <c r="H17" s="137"/>
      <c r="I17" s="137"/>
      <c r="J17" s="144" t="s">
        <v>86</v>
      </c>
      <c r="K17" s="139" t="n">
        <f aca="false">'Riepilogo prodotti richiesti'!G21</f>
        <v>0</v>
      </c>
      <c r="L17" s="140" t="n">
        <f aca="false">ROUND('Riepilogo prodotti richiesti'!F21,2)</f>
        <v>15</v>
      </c>
      <c r="M17" s="141" t="str">
        <f aca="false">'Riepilogo prodotti richiesti'!G$87</f>
        <v/>
      </c>
      <c r="N17" s="142" t="n">
        <f aca="false">IF(M17="",K17*L17,ROUND(K17*L17*(1-M17),3))</f>
        <v>0</v>
      </c>
      <c r="O17" s="143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customFormat="false" ht="16.8" hidden="false" customHeight="true" outlineLevel="0" collapsed="false">
      <c r="A18" s="109"/>
      <c r="B18" s="136"/>
      <c r="C18" s="137" t="s">
        <v>92</v>
      </c>
      <c r="D18" s="137"/>
      <c r="E18" s="137"/>
      <c r="F18" s="137"/>
      <c r="G18" s="137"/>
      <c r="H18" s="137"/>
      <c r="I18" s="137"/>
      <c r="J18" s="144" t="s">
        <v>86</v>
      </c>
      <c r="K18" s="139" t="n">
        <f aca="false">'Riepilogo prodotti richiesti'!G22</f>
        <v>0</v>
      </c>
      <c r="L18" s="140" t="n">
        <f aca="false">ROUND('Riepilogo prodotti richiesti'!F22,2)</f>
        <v>36</v>
      </c>
      <c r="M18" s="141" t="str">
        <f aca="false">'Riepilogo prodotti richiesti'!G$87</f>
        <v/>
      </c>
      <c r="N18" s="142" t="n">
        <f aca="false">IF(M18="",K18*L18,ROUND(K18*L18*(1-M18),3))</f>
        <v>0</v>
      </c>
      <c r="O18" s="143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customFormat="false" ht="16.8" hidden="false" customHeight="true" outlineLevel="0" collapsed="false">
      <c r="A19" s="109"/>
      <c r="B19" s="136"/>
      <c r="C19" s="137" t="s">
        <v>93</v>
      </c>
      <c r="D19" s="137"/>
      <c r="E19" s="137"/>
      <c r="F19" s="137"/>
      <c r="G19" s="137"/>
      <c r="H19" s="137"/>
      <c r="I19" s="137"/>
      <c r="J19" s="144" t="s">
        <v>86</v>
      </c>
      <c r="K19" s="139" t="n">
        <f aca="false">'Riepilogo prodotti richiesti'!G23</f>
        <v>0</v>
      </c>
      <c r="L19" s="140" t="n">
        <f aca="false">ROUND('Riepilogo prodotti richiesti'!F23,2)</f>
        <v>45</v>
      </c>
      <c r="M19" s="141" t="str">
        <f aca="false">'Riepilogo prodotti richiesti'!G$87</f>
        <v/>
      </c>
      <c r="N19" s="142" t="n">
        <f aca="false">IF(M19="",K19*L19,ROUND(K19*L19*(1-M19),3))</f>
        <v>0</v>
      </c>
      <c r="O19" s="143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customFormat="false" ht="16.8" hidden="false" customHeight="true" outlineLevel="0" collapsed="false">
      <c r="A20" s="109"/>
      <c r="B20" s="136"/>
      <c r="C20" s="137" t="s">
        <v>94</v>
      </c>
      <c r="D20" s="137"/>
      <c r="E20" s="137"/>
      <c r="F20" s="137"/>
      <c r="G20" s="137"/>
      <c r="H20" s="137"/>
      <c r="I20" s="137"/>
      <c r="J20" s="144" t="s">
        <v>86</v>
      </c>
      <c r="K20" s="139" t="n">
        <f aca="false">'Riepilogo prodotti richiesti'!G24</f>
        <v>0</v>
      </c>
      <c r="L20" s="140" t="n">
        <f aca="false">ROUND('Riepilogo prodotti richiesti'!F24,2)</f>
        <v>10</v>
      </c>
      <c r="M20" s="141" t="str">
        <f aca="false">'Riepilogo prodotti richiesti'!G$87</f>
        <v/>
      </c>
      <c r="N20" s="142" t="n">
        <f aca="false">IF(M20="",K20*L20,ROUND(K20*L20*(1-M20),3))</f>
        <v>0</v>
      </c>
      <c r="O20" s="143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customFormat="false" ht="16.8" hidden="false" customHeight="true" outlineLevel="0" collapsed="false">
      <c r="A21" s="109"/>
      <c r="B21" s="136"/>
      <c r="C21" s="137" t="s">
        <v>95</v>
      </c>
      <c r="D21" s="137"/>
      <c r="E21" s="137"/>
      <c r="F21" s="137"/>
      <c r="G21" s="137"/>
      <c r="H21" s="137"/>
      <c r="I21" s="137"/>
      <c r="J21" s="144" t="s">
        <v>86</v>
      </c>
      <c r="K21" s="139" t="n">
        <f aca="false">'Riepilogo prodotti richiesti'!G25</f>
        <v>0</v>
      </c>
      <c r="L21" s="140" t="n">
        <f aca="false">ROUND('Riepilogo prodotti richiesti'!F25,2)</f>
        <v>3</v>
      </c>
      <c r="M21" s="141" t="str">
        <f aca="false">'Riepilogo prodotti richiesti'!G$87</f>
        <v/>
      </c>
      <c r="N21" s="142" t="n">
        <f aca="false">IF(M21="",K21*L21,ROUND(K21*L21*(1-M21),3))</f>
        <v>0</v>
      </c>
      <c r="O21" s="143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customFormat="false" ht="16.8" hidden="false" customHeight="true" outlineLevel="0" collapsed="false">
      <c r="A22" s="109"/>
      <c r="B22" s="136"/>
      <c r="C22" s="145" t="s">
        <v>96</v>
      </c>
      <c r="D22" s="145"/>
      <c r="E22" s="145"/>
      <c r="F22" s="145"/>
      <c r="G22" s="145"/>
      <c r="H22" s="145"/>
      <c r="I22" s="145"/>
      <c r="J22" s="144" t="s">
        <v>86</v>
      </c>
      <c r="K22" s="139" t="n">
        <f aca="false">'Riepilogo prodotti richiesti'!G26</f>
        <v>0</v>
      </c>
      <c r="L22" s="140" t="n">
        <f aca="false">ROUND('Riepilogo prodotti richiesti'!F26,2)</f>
        <v>6</v>
      </c>
      <c r="M22" s="141" t="str">
        <f aca="false">'Riepilogo prodotti richiesti'!G$87</f>
        <v/>
      </c>
      <c r="N22" s="142" t="n">
        <f aca="false">IF(M22="",K22*L22,ROUND(K22*L22*(1-M22),3))</f>
        <v>0</v>
      </c>
      <c r="O22" s="143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customFormat="false" ht="16.8" hidden="false" customHeight="true" outlineLevel="0" collapsed="false">
      <c r="A23" s="109"/>
      <c r="B23" s="136"/>
      <c r="C23" s="137" t="s">
        <v>97</v>
      </c>
      <c r="D23" s="137"/>
      <c r="E23" s="137"/>
      <c r="F23" s="137"/>
      <c r="G23" s="137"/>
      <c r="H23" s="137"/>
      <c r="I23" s="137"/>
      <c r="J23" s="138" t="s">
        <v>86</v>
      </c>
      <c r="K23" s="139" t="n">
        <f aca="false">'Riepilogo prodotti richiesti'!G29</f>
        <v>0</v>
      </c>
      <c r="L23" s="140" t="n">
        <f aca="false">ROUND('Riepilogo prodotti richiesti'!F29,2)</f>
        <v>6.3</v>
      </c>
      <c r="M23" s="141" t="str">
        <f aca="false">'Riepilogo prodotti richiesti'!G$87</f>
        <v/>
      </c>
      <c r="N23" s="142" t="n">
        <f aca="false">IF(M23="",K23*L23,ROUND(K23*L23*(1-M23),3))</f>
        <v>0</v>
      </c>
      <c r="O23" s="143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customFormat="false" ht="16.8" hidden="false" customHeight="true" outlineLevel="0" collapsed="false">
      <c r="A24" s="109"/>
      <c r="B24" s="136"/>
      <c r="C24" s="145" t="s">
        <v>98</v>
      </c>
      <c r="D24" s="145"/>
      <c r="E24" s="145"/>
      <c r="F24" s="145"/>
      <c r="G24" s="145"/>
      <c r="H24" s="145"/>
      <c r="I24" s="145"/>
      <c r="J24" s="138" t="s">
        <v>86</v>
      </c>
      <c r="K24" s="139" t="n">
        <f aca="false">'Riepilogo prodotti richiesti'!G30</f>
        <v>0</v>
      </c>
      <c r="L24" s="140" t="n">
        <f aca="false">ROUND('Riepilogo prodotti richiesti'!F30,2)</f>
        <v>6.3</v>
      </c>
      <c r="M24" s="141" t="str">
        <f aca="false">'Riepilogo prodotti richiesti'!G$87</f>
        <v/>
      </c>
      <c r="N24" s="142" t="n">
        <f aca="false">IF(M24="",K24*L24,ROUND(K24*L24*(1-M24),3))</f>
        <v>0</v>
      </c>
      <c r="O24" s="143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customFormat="false" ht="15" hidden="false" customHeight="true" outlineLevel="0" collapsed="false">
      <c r="A25" s="109"/>
      <c r="B25" s="136"/>
      <c r="C25" s="145" t="s">
        <v>99</v>
      </c>
      <c r="D25" s="145"/>
      <c r="E25" s="145"/>
      <c r="F25" s="145"/>
      <c r="G25" s="145"/>
      <c r="H25" s="145"/>
      <c r="I25" s="145"/>
      <c r="J25" s="138" t="s">
        <v>86</v>
      </c>
      <c r="K25" s="139" t="n">
        <f aca="false">'Riepilogo prodotti richiesti'!G31</f>
        <v>0</v>
      </c>
      <c r="L25" s="140" t="n">
        <f aca="false">ROUND('Riepilogo prodotti richiesti'!F31,2)</f>
        <v>6.3</v>
      </c>
      <c r="M25" s="141" t="str">
        <f aca="false">'Riepilogo prodotti richiesti'!G$87</f>
        <v/>
      </c>
      <c r="N25" s="142" t="n">
        <f aca="false">IF(M25="",K25*L25,ROUND(K25*L25*(1-M25),3))</f>
        <v>0</v>
      </c>
      <c r="O25" s="143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customFormat="false" ht="15.75" hidden="false" customHeight="true" outlineLevel="0" collapsed="false">
      <c r="A26" s="109"/>
      <c r="B26" s="136"/>
      <c r="C26" s="137" t="s">
        <v>100</v>
      </c>
      <c r="D26" s="137"/>
      <c r="E26" s="137"/>
      <c r="F26" s="137"/>
      <c r="G26" s="137"/>
      <c r="H26" s="137"/>
      <c r="I26" s="137"/>
      <c r="J26" s="138" t="s">
        <v>86</v>
      </c>
      <c r="K26" s="139" t="n">
        <f aca="false">'Riepilogo prodotti richiesti'!G32</f>
        <v>0</v>
      </c>
      <c r="L26" s="140" t="n">
        <f aca="false">ROUND('Riepilogo prodotti richiesti'!F32,2)</f>
        <v>24</v>
      </c>
      <c r="M26" s="141" t="str">
        <f aca="false">'Riepilogo prodotti richiesti'!G$87</f>
        <v/>
      </c>
      <c r="N26" s="142" t="n">
        <f aca="false">IF(M26="",K26*L26,ROUND(K26*L26*(1-M26),3))</f>
        <v>0</v>
      </c>
      <c r="O26" s="143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customFormat="false" ht="15.75" hidden="false" customHeight="true" outlineLevel="0" collapsed="false">
      <c r="A27" s="109"/>
      <c r="B27" s="136"/>
      <c r="C27" s="137" t="s">
        <v>101</v>
      </c>
      <c r="D27" s="137"/>
      <c r="E27" s="137"/>
      <c r="F27" s="137"/>
      <c r="G27" s="137"/>
      <c r="H27" s="137"/>
      <c r="I27" s="137"/>
      <c r="J27" s="138" t="s">
        <v>86</v>
      </c>
      <c r="K27" s="139" t="n">
        <f aca="false">'Riepilogo prodotti richiesti'!G33</f>
        <v>0</v>
      </c>
      <c r="L27" s="140" t="n">
        <f aca="false">ROUND('Riepilogo prodotti richiesti'!F33,2)</f>
        <v>6.5</v>
      </c>
      <c r="M27" s="141" t="str">
        <f aca="false">'Riepilogo prodotti richiesti'!G$87</f>
        <v/>
      </c>
      <c r="N27" s="142" t="n">
        <f aca="false">IF(M27="",K27*L27,ROUND(K27*L27*(1-M27),3))</f>
        <v>0</v>
      </c>
      <c r="O27" s="143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customFormat="false" ht="15.75" hidden="false" customHeight="true" outlineLevel="0" collapsed="false">
      <c r="A28" s="109"/>
      <c r="B28" s="136"/>
      <c r="C28" s="145" t="s">
        <v>102</v>
      </c>
      <c r="D28" s="145"/>
      <c r="E28" s="145"/>
      <c r="F28" s="145"/>
      <c r="G28" s="145"/>
      <c r="H28" s="145"/>
      <c r="I28" s="145"/>
      <c r="J28" s="138" t="s">
        <v>86</v>
      </c>
      <c r="K28" s="139" t="n">
        <f aca="false">'Riepilogo prodotti richiesti'!G34</f>
        <v>0</v>
      </c>
      <c r="L28" s="140" t="n">
        <f aca="false">ROUND('Riepilogo prodotti richiesti'!F34,2)</f>
        <v>6.5</v>
      </c>
      <c r="M28" s="141" t="str">
        <f aca="false">'Riepilogo prodotti richiesti'!G$87</f>
        <v/>
      </c>
      <c r="N28" s="142" t="n">
        <f aca="false">IF(M28="",K28*L28,ROUND(K28*L28*(1-M28),3))</f>
        <v>0</v>
      </c>
      <c r="O28" s="143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customFormat="false" ht="15" hidden="false" customHeight="false" outlineLevel="0" collapsed="false">
      <c r="A29" s="109"/>
      <c r="B29" s="136"/>
      <c r="C29" s="137" t="s">
        <v>103</v>
      </c>
      <c r="D29" s="137"/>
      <c r="E29" s="137"/>
      <c r="F29" s="137"/>
      <c r="G29" s="137"/>
      <c r="H29" s="137"/>
      <c r="I29" s="137"/>
      <c r="J29" s="138" t="s">
        <v>86</v>
      </c>
      <c r="K29" s="139" t="n">
        <f aca="false">'Riepilogo prodotti richiesti'!G35</f>
        <v>0</v>
      </c>
      <c r="L29" s="140" t="n">
        <f aca="false">ROUND('Riepilogo prodotti richiesti'!F35,2)</f>
        <v>25</v>
      </c>
      <c r="M29" s="141" t="str">
        <f aca="false">'Riepilogo prodotti richiesti'!G$87</f>
        <v/>
      </c>
      <c r="N29" s="142" t="n">
        <f aca="false">IF(M29="",K29*L29,ROUND(K29*L29*(1-M29),3))</f>
        <v>0</v>
      </c>
      <c r="O29" s="143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customFormat="false" ht="15" hidden="false" customHeight="false" outlineLevel="0" collapsed="false">
      <c r="A30" s="109"/>
      <c r="B30" s="136"/>
      <c r="C30" s="137" t="s">
        <v>104</v>
      </c>
      <c r="D30" s="137"/>
      <c r="E30" s="137"/>
      <c r="F30" s="137"/>
      <c r="G30" s="137"/>
      <c r="H30" s="137"/>
      <c r="I30" s="137"/>
      <c r="J30" s="138" t="s">
        <v>86</v>
      </c>
      <c r="K30" s="139" t="n">
        <f aca="false">'Riepilogo prodotti richiesti'!G36</f>
        <v>0</v>
      </c>
      <c r="L30" s="140" t="n">
        <f aca="false">ROUND('Riepilogo prodotti richiesti'!F36,2)</f>
        <v>6.5</v>
      </c>
      <c r="M30" s="141" t="str">
        <f aca="false">'Riepilogo prodotti richiesti'!G$87</f>
        <v/>
      </c>
      <c r="N30" s="142" t="n">
        <f aca="false">IF(M30="",K30*L30,ROUND(K30*L30*(1-M30),3))</f>
        <v>0</v>
      </c>
      <c r="O30" s="143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customFormat="false" ht="15.75" hidden="false" customHeight="true" outlineLevel="0" collapsed="false">
      <c r="A31" s="109"/>
      <c r="B31" s="136"/>
      <c r="C31" s="137" t="s">
        <v>105</v>
      </c>
      <c r="D31" s="137"/>
      <c r="E31" s="137"/>
      <c r="F31" s="137"/>
      <c r="G31" s="137"/>
      <c r="H31" s="137"/>
      <c r="I31" s="137"/>
      <c r="J31" s="138" t="s">
        <v>86</v>
      </c>
      <c r="K31" s="139" t="n">
        <f aca="false">'Riepilogo prodotti richiesti'!G37</f>
        <v>0</v>
      </c>
      <c r="L31" s="140" t="n">
        <f aca="false">ROUND('Riepilogo prodotti richiesti'!F37,2)</f>
        <v>25</v>
      </c>
      <c r="M31" s="141" t="str">
        <f aca="false">'Riepilogo prodotti richiesti'!G$87</f>
        <v/>
      </c>
      <c r="N31" s="142" t="n">
        <f aca="false">IF(M31="",K31*L31,ROUND(K31*L31*(1-M31),3))</f>
        <v>0</v>
      </c>
      <c r="O31" s="143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customFormat="false" ht="15.75" hidden="false" customHeight="true" outlineLevel="0" collapsed="false">
      <c r="A32" s="109"/>
      <c r="B32" s="146"/>
      <c r="C32" s="137" t="s">
        <v>106</v>
      </c>
      <c r="D32" s="137"/>
      <c r="E32" s="137"/>
      <c r="F32" s="137"/>
      <c r="G32" s="137"/>
      <c r="H32" s="137"/>
      <c r="I32" s="137"/>
      <c r="J32" s="138" t="s">
        <v>86</v>
      </c>
      <c r="K32" s="139" t="n">
        <f aca="false">'Riepilogo prodotti richiesti'!G38</f>
        <v>0</v>
      </c>
      <c r="L32" s="140" t="n">
        <f aca="false">ROUND('Riepilogo prodotti richiesti'!F38,2)</f>
        <v>7</v>
      </c>
      <c r="M32" s="141" t="str">
        <f aca="false">'Riepilogo prodotti richiesti'!G$87</f>
        <v/>
      </c>
      <c r="N32" s="142" t="n">
        <f aca="false">IF(M32="",K32*L32,ROUND(K32*L32*(1-M32),3))</f>
        <v>0</v>
      </c>
      <c r="O32" s="143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customFormat="false" ht="15" hidden="false" customHeight="false" outlineLevel="0" collapsed="false">
      <c r="A33" s="147"/>
      <c r="B33" s="148"/>
      <c r="C33" s="137" t="s">
        <v>107</v>
      </c>
      <c r="D33" s="137"/>
      <c r="E33" s="137"/>
      <c r="F33" s="137"/>
      <c r="G33" s="137"/>
      <c r="H33" s="137"/>
      <c r="I33" s="137"/>
      <c r="J33" s="144" t="s">
        <v>86</v>
      </c>
      <c r="K33" s="139" t="n">
        <f aca="false">'Riepilogo prodotti richiesti'!G39</f>
        <v>0</v>
      </c>
      <c r="L33" s="140" t="n">
        <f aca="false">ROUND('Riepilogo prodotti richiesti'!F39,2)</f>
        <v>7</v>
      </c>
      <c r="M33" s="141" t="str">
        <f aca="false">'Riepilogo prodotti richiesti'!G$87</f>
        <v/>
      </c>
      <c r="N33" s="142" t="n">
        <f aca="false">IF(M33="",K33*L33,ROUND(K33*L33*(1-M33),3))</f>
        <v>0</v>
      </c>
      <c r="O33" s="149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  <c r="BR33" s="151"/>
      <c r="BS33" s="151"/>
      <c r="BT33" s="151"/>
      <c r="BU33" s="151"/>
      <c r="BV33" s="151"/>
      <c r="BW33" s="151"/>
      <c r="BX33" s="151"/>
      <c r="BY33" s="151"/>
      <c r="BZ33" s="151"/>
      <c r="CA33" s="151"/>
      <c r="CB33" s="151"/>
      <c r="CC33" s="151"/>
      <c r="CD33" s="151"/>
      <c r="CE33" s="151"/>
      <c r="CF33" s="151"/>
      <c r="CG33" s="151"/>
      <c r="CH33" s="151"/>
      <c r="CI33" s="151"/>
      <c r="CJ33" s="151"/>
      <c r="CK33" s="151"/>
      <c r="CL33" s="151"/>
      <c r="CM33" s="151"/>
      <c r="CN33" s="151"/>
      <c r="CO33" s="151"/>
      <c r="CP33" s="151"/>
      <c r="CQ33" s="151"/>
      <c r="CR33" s="151"/>
      <c r="CS33" s="151"/>
      <c r="CT33" s="151"/>
      <c r="CU33" s="151"/>
      <c r="CV33" s="151"/>
      <c r="CW33" s="151"/>
      <c r="CX33" s="151"/>
      <c r="CY33" s="151"/>
      <c r="CZ33" s="151"/>
      <c r="DA33" s="151"/>
      <c r="DB33" s="151"/>
      <c r="DC33" s="151"/>
      <c r="DD33" s="151"/>
      <c r="DE33" s="151"/>
      <c r="DF33" s="151"/>
      <c r="DG33" s="151"/>
      <c r="DH33" s="151"/>
      <c r="DI33" s="151"/>
      <c r="DJ33" s="151"/>
      <c r="DK33" s="151"/>
      <c r="DL33" s="151"/>
      <c r="DM33" s="151"/>
      <c r="DN33" s="151"/>
      <c r="DO33" s="151"/>
      <c r="DP33" s="151"/>
      <c r="DQ33" s="151"/>
      <c r="DR33" s="151"/>
      <c r="DS33" s="151"/>
      <c r="DT33" s="151"/>
      <c r="DU33" s="151"/>
      <c r="DV33" s="151"/>
      <c r="DW33" s="151"/>
      <c r="DX33" s="151"/>
      <c r="DY33" s="151"/>
      <c r="DZ33" s="151"/>
      <c r="EA33" s="151"/>
      <c r="EB33" s="151"/>
      <c r="EC33" s="151"/>
      <c r="ED33" s="151"/>
      <c r="EE33" s="151"/>
      <c r="EF33" s="151"/>
      <c r="EG33" s="151"/>
      <c r="EH33" s="151"/>
      <c r="EI33" s="151"/>
      <c r="EJ33" s="151"/>
      <c r="EK33" s="151"/>
      <c r="EL33" s="151"/>
      <c r="EM33" s="151"/>
      <c r="EN33" s="151"/>
      <c r="EO33" s="151"/>
      <c r="EP33" s="151"/>
      <c r="EQ33" s="151"/>
      <c r="ER33" s="151"/>
      <c r="ES33" s="151"/>
      <c r="ET33" s="151"/>
      <c r="EU33" s="151"/>
      <c r="EV33" s="151"/>
      <c r="EW33" s="151"/>
      <c r="EX33" s="151"/>
      <c r="EY33" s="151"/>
      <c r="EZ33" s="151"/>
      <c r="FA33" s="151"/>
      <c r="FB33" s="151"/>
      <c r="FC33" s="151"/>
      <c r="FD33" s="151"/>
      <c r="FE33" s="151"/>
      <c r="FF33" s="151"/>
      <c r="FG33" s="151"/>
      <c r="FH33" s="151"/>
      <c r="FI33" s="151"/>
      <c r="FJ33" s="151"/>
      <c r="FK33" s="151"/>
      <c r="FL33" s="151"/>
      <c r="FM33" s="151"/>
      <c r="FN33" s="151"/>
      <c r="FO33" s="151"/>
      <c r="FP33" s="151"/>
      <c r="FQ33" s="151"/>
      <c r="FR33" s="151"/>
      <c r="FS33" s="151"/>
      <c r="FT33" s="151"/>
      <c r="FU33" s="151"/>
      <c r="FV33" s="151"/>
      <c r="FW33" s="151"/>
      <c r="FX33" s="151"/>
      <c r="FY33" s="151"/>
      <c r="FZ33" s="151"/>
      <c r="GA33" s="151"/>
      <c r="GB33" s="151"/>
      <c r="GC33" s="151"/>
      <c r="GD33" s="151"/>
      <c r="GE33" s="151"/>
      <c r="GF33" s="151"/>
      <c r="GG33" s="151"/>
      <c r="GH33" s="151"/>
      <c r="GI33" s="151"/>
      <c r="GJ33" s="151"/>
      <c r="GK33" s="151"/>
      <c r="GL33" s="151"/>
      <c r="GM33" s="151"/>
      <c r="GN33" s="151"/>
      <c r="GO33" s="151"/>
      <c r="GP33" s="151"/>
      <c r="GQ33" s="151"/>
      <c r="GR33" s="151"/>
      <c r="GS33" s="151"/>
      <c r="GT33" s="151"/>
      <c r="GU33" s="151"/>
      <c r="GV33" s="151"/>
      <c r="GW33" s="151"/>
      <c r="GX33" s="151"/>
      <c r="GY33" s="151"/>
      <c r="GZ33" s="151"/>
      <c r="HA33" s="151"/>
      <c r="HB33" s="151"/>
      <c r="HC33" s="151"/>
      <c r="HD33" s="151"/>
      <c r="HE33" s="151"/>
      <c r="HF33" s="151"/>
      <c r="HG33" s="151"/>
      <c r="HH33" s="151"/>
      <c r="HI33" s="151"/>
      <c r="HJ33" s="151"/>
      <c r="HK33" s="151"/>
      <c r="HL33" s="151"/>
      <c r="HM33" s="151"/>
      <c r="HN33" s="151"/>
      <c r="HO33" s="151"/>
      <c r="HP33" s="151"/>
      <c r="HQ33" s="151"/>
      <c r="HR33" s="151"/>
      <c r="HS33" s="151"/>
      <c r="HT33" s="151"/>
      <c r="HU33" s="151"/>
      <c r="HV33" s="151"/>
      <c r="HW33" s="151"/>
      <c r="HX33" s="151"/>
      <c r="HY33" s="151"/>
      <c r="HZ33" s="151"/>
      <c r="IA33" s="151"/>
      <c r="IB33" s="151"/>
      <c r="IC33" s="151"/>
      <c r="ID33" s="151"/>
      <c r="IE33" s="151"/>
      <c r="IF33" s="151"/>
      <c r="IG33" s="151"/>
      <c r="IH33" s="151"/>
      <c r="II33" s="151"/>
      <c r="IJ33" s="151"/>
      <c r="IK33" s="151"/>
      <c r="IL33" s="151"/>
      <c r="IM33" s="151"/>
      <c r="IN33" s="151"/>
      <c r="IO33" s="151"/>
      <c r="IP33" s="151"/>
      <c r="IQ33" s="151"/>
      <c r="IR33" s="151"/>
      <c r="IS33" s="151"/>
      <c r="IT33" s="151"/>
      <c r="IU33" s="151"/>
      <c r="IV33" s="151"/>
      <c r="IW33" s="151"/>
      <c r="IX33" s="151"/>
      <c r="IY33" s="151"/>
      <c r="IZ33" s="151"/>
      <c r="JA33" s="151"/>
      <c r="JB33" s="151"/>
      <c r="JC33" s="151"/>
      <c r="JD33" s="151"/>
      <c r="JE33" s="151"/>
      <c r="JF33" s="151"/>
      <c r="JG33" s="151"/>
      <c r="JH33" s="151"/>
      <c r="JI33" s="151"/>
      <c r="JJ33" s="151"/>
      <c r="JK33" s="151"/>
      <c r="JL33" s="151"/>
      <c r="JM33" s="151"/>
      <c r="JN33" s="151"/>
      <c r="JO33" s="151"/>
      <c r="JP33" s="151"/>
      <c r="JQ33" s="151"/>
      <c r="JR33" s="151"/>
      <c r="JS33" s="151"/>
      <c r="JT33" s="151"/>
      <c r="JU33" s="151"/>
      <c r="JV33" s="151"/>
      <c r="JW33" s="151"/>
      <c r="JX33" s="151"/>
      <c r="JY33" s="151"/>
      <c r="JZ33" s="151"/>
      <c r="KA33" s="151"/>
      <c r="KB33" s="151"/>
      <c r="KC33" s="151"/>
      <c r="KD33" s="151"/>
      <c r="KE33" s="151"/>
      <c r="KF33" s="151"/>
      <c r="KG33" s="151"/>
      <c r="KH33" s="151"/>
      <c r="KI33" s="151"/>
      <c r="KJ33" s="151"/>
      <c r="KK33" s="151"/>
      <c r="KL33" s="151"/>
      <c r="KM33" s="151"/>
      <c r="KN33" s="151"/>
      <c r="KO33" s="151"/>
      <c r="KP33" s="151"/>
      <c r="KQ33" s="151"/>
      <c r="KR33" s="151"/>
      <c r="KS33" s="151"/>
      <c r="KT33" s="151"/>
      <c r="KU33" s="151"/>
      <c r="KV33" s="151"/>
      <c r="KW33" s="151"/>
      <c r="KX33" s="151"/>
      <c r="KY33" s="151"/>
      <c r="KZ33" s="151"/>
      <c r="LA33" s="151"/>
      <c r="LB33" s="151"/>
      <c r="LC33" s="151"/>
      <c r="LD33" s="151"/>
      <c r="LE33" s="151"/>
      <c r="LF33" s="151"/>
      <c r="LG33" s="151"/>
      <c r="LH33" s="151"/>
      <c r="LI33" s="151"/>
      <c r="LJ33" s="151"/>
      <c r="LK33" s="151"/>
      <c r="LL33" s="151"/>
      <c r="LM33" s="151"/>
      <c r="LN33" s="151"/>
      <c r="LO33" s="151"/>
      <c r="LP33" s="151"/>
      <c r="LQ33" s="151"/>
      <c r="LR33" s="151"/>
      <c r="LS33" s="151"/>
      <c r="LT33" s="151"/>
      <c r="LU33" s="151"/>
      <c r="LV33" s="151"/>
      <c r="LW33" s="151"/>
      <c r="LX33" s="151"/>
      <c r="LY33" s="151"/>
      <c r="LZ33" s="151"/>
      <c r="MA33" s="151"/>
      <c r="MB33" s="151"/>
      <c r="MC33" s="151"/>
      <c r="MD33" s="151"/>
      <c r="ME33" s="151"/>
      <c r="MF33" s="151"/>
      <c r="MG33" s="151"/>
      <c r="MH33" s="151"/>
      <c r="MI33" s="151"/>
      <c r="MJ33" s="151"/>
      <c r="MK33" s="151"/>
      <c r="ML33" s="151"/>
      <c r="MM33" s="151"/>
      <c r="MN33" s="151"/>
      <c r="MO33" s="151"/>
      <c r="MP33" s="151"/>
      <c r="MQ33" s="151"/>
      <c r="MR33" s="151"/>
      <c r="MS33" s="151"/>
      <c r="MT33" s="151"/>
      <c r="MU33" s="151"/>
      <c r="MV33" s="151"/>
      <c r="MW33" s="151"/>
      <c r="MX33" s="151"/>
      <c r="MY33" s="151"/>
      <c r="MZ33" s="151"/>
      <c r="NA33" s="151"/>
      <c r="NB33" s="151"/>
      <c r="NC33" s="151"/>
      <c r="ND33" s="151"/>
      <c r="NE33" s="151"/>
      <c r="NF33" s="151"/>
      <c r="NG33" s="151"/>
      <c r="NH33" s="151"/>
      <c r="NI33" s="151"/>
      <c r="NJ33" s="151"/>
      <c r="NK33" s="151"/>
      <c r="NL33" s="151"/>
      <c r="NM33" s="151"/>
      <c r="NN33" s="151"/>
      <c r="NO33" s="151"/>
      <c r="NP33" s="151"/>
      <c r="NQ33" s="151"/>
      <c r="NR33" s="151"/>
      <c r="NS33" s="151"/>
      <c r="NT33" s="151"/>
      <c r="NU33" s="151"/>
      <c r="NV33" s="151"/>
      <c r="NW33" s="151"/>
      <c r="NX33" s="151"/>
      <c r="NY33" s="151"/>
      <c r="NZ33" s="151"/>
      <c r="OA33" s="151"/>
      <c r="OB33" s="151"/>
      <c r="OC33" s="151"/>
      <c r="OD33" s="151"/>
      <c r="OE33" s="151"/>
      <c r="OF33" s="151"/>
      <c r="OG33" s="151"/>
      <c r="OH33" s="151"/>
      <c r="OI33" s="151"/>
      <c r="OJ33" s="151"/>
      <c r="OK33" s="151"/>
      <c r="OL33" s="151"/>
      <c r="OM33" s="151"/>
      <c r="ON33" s="151"/>
      <c r="OO33" s="151"/>
      <c r="OP33" s="151"/>
      <c r="OQ33" s="151"/>
      <c r="OR33" s="151"/>
      <c r="OS33" s="151"/>
      <c r="OT33" s="151"/>
      <c r="OU33" s="151"/>
      <c r="OV33" s="151"/>
      <c r="OW33" s="151"/>
      <c r="OX33" s="151"/>
      <c r="OY33" s="151"/>
      <c r="OZ33" s="151"/>
      <c r="PA33" s="151"/>
      <c r="PB33" s="151"/>
      <c r="PC33" s="151"/>
      <c r="PD33" s="151"/>
      <c r="PE33" s="151"/>
      <c r="PF33" s="151"/>
      <c r="PG33" s="151"/>
      <c r="PH33" s="151"/>
      <c r="PI33" s="151"/>
      <c r="PJ33" s="151"/>
      <c r="PK33" s="151"/>
      <c r="PL33" s="151"/>
      <c r="PM33" s="151"/>
      <c r="PN33" s="151"/>
      <c r="PO33" s="151"/>
      <c r="PP33" s="151"/>
      <c r="PQ33" s="151"/>
      <c r="PR33" s="151"/>
      <c r="PS33" s="151"/>
      <c r="PT33" s="151"/>
      <c r="PU33" s="151"/>
      <c r="PV33" s="151"/>
      <c r="PW33" s="151"/>
      <c r="PX33" s="151"/>
      <c r="PY33" s="151"/>
      <c r="PZ33" s="151"/>
      <c r="QA33" s="151"/>
      <c r="QB33" s="151"/>
      <c r="QC33" s="151"/>
      <c r="QD33" s="151"/>
      <c r="QE33" s="151"/>
      <c r="QF33" s="151"/>
      <c r="QG33" s="151"/>
      <c r="QH33" s="151"/>
      <c r="QI33" s="151"/>
      <c r="QJ33" s="151"/>
      <c r="QK33" s="151"/>
      <c r="QL33" s="151"/>
      <c r="QM33" s="151"/>
      <c r="QN33" s="151"/>
      <c r="QO33" s="151"/>
      <c r="QP33" s="151"/>
      <c r="QQ33" s="151"/>
      <c r="QR33" s="151"/>
      <c r="QS33" s="151"/>
      <c r="QT33" s="151"/>
      <c r="QU33" s="151"/>
      <c r="QV33" s="151"/>
      <c r="QW33" s="151"/>
      <c r="QX33" s="151"/>
      <c r="QY33" s="151"/>
      <c r="QZ33" s="151"/>
      <c r="RA33" s="151"/>
      <c r="RB33" s="151"/>
      <c r="RC33" s="151"/>
      <c r="RD33" s="151"/>
      <c r="RE33" s="151"/>
      <c r="RF33" s="151"/>
      <c r="RG33" s="151"/>
      <c r="RH33" s="151"/>
      <c r="RI33" s="151"/>
      <c r="RJ33" s="151"/>
      <c r="RK33" s="151"/>
      <c r="RL33" s="151"/>
      <c r="RM33" s="151"/>
      <c r="RN33" s="151"/>
      <c r="RO33" s="151"/>
      <c r="RP33" s="151"/>
      <c r="RQ33" s="151"/>
      <c r="RR33" s="151"/>
      <c r="RS33" s="151"/>
      <c r="RT33" s="151"/>
      <c r="RU33" s="151"/>
      <c r="RV33" s="151"/>
      <c r="RW33" s="151"/>
      <c r="RX33" s="151"/>
      <c r="RY33" s="151"/>
      <c r="RZ33" s="151"/>
      <c r="SA33" s="151"/>
      <c r="SB33" s="151"/>
      <c r="SC33" s="151"/>
      <c r="SD33" s="151"/>
      <c r="SE33" s="151"/>
      <c r="SF33" s="151"/>
      <c r="SG33" s="151"/>
      <c r="SH33" s="151"/>
      <c r="SI33" s="151"/>
      <c r="SJ33" s="151"/>
      <c r="SK33" s="151"/>
      <c r="SL33" s="151"/>
      <c r="SM33" s="151"/>
      <c r="SN33" s="151"/>
      <c r="SO33" s="151"/>
      <c r="SP33" s="151"/>
      <c r="SQ33" s="151"/>
      <c r="SR33" s="151"/>
      <c r="SS33" s="151"/>
      <c r="ST33" s="151"/>
      <c r="SU33" s="151"/>
      <c r="SV33" s="151"/>
      <c r="SW33" s="151"/>
      <c r="SX33" s="151"/>
      <c r="SY33" s="151"/>
      <c r="SZ33" s="151"/>
      <c r="TA33" s="151"/>
      <c r="TB33" s="151"/>
      <c r="TC33" s="151"/>
      <c r="TD33" s="151"/>
      <c r="TE33" s="151"/>
      <c r="TF33" s="151"/>
      <c r="TG33" s="151"/>
      <c r="TH33" s="151"/>
      <c r="TI33" s="151"/>
      <c r="TJ33" s="151"/>
      <c r="TK33" s="151"/>
      <c r="TL33" s="151"/>
      <c r="TM33" s="151"/>
      <c r="TN33" s="151"/>
      <c r="TO33" s="151"/>
      <c r="TP33" s="151"/>
      <c r="TQ33" s="151"/>
      <c r="TR33" s="151"/>
      <c r="TS33" s="151"/>
      <c r="TT33" s="151"/>
      <c r="TU33" s="151"/>
      <c r="TV33" s="151"/>
      <c r="TW33" s="151"/>
      <c r="TX33" s="151"/>
      <c r="TY33" s="151"/>
      <c r="TZ33" s="151"/>
      <c r="UA33" s="151"/>
      <c r="UB33" s="151"/>
      <c r="UC33" s="151"/>
      <c r="UD33" s="151"/>
      <c r="UE33" s="151"/>
      <c r="UF33" s="151"/>
      <c r="UG33" s="151"/>
      <c r="UH33" s="151"/>
      <c r="UI33" s="151"/>
      <c r="UJ33" s="151"/>
      <c r="UK33" s="151"/>
      <c r="UL33" s="151"/>
      <c r="UM33" s="151"/>
      <c r="UN33" s="151"/>
      <c r="UO33" s="151"/>
      <c r="UP33" s="151"/>
      <c r="UQ33" s="151"/>
      <c r="UR33" s="151"/>
      <c r="US33" s="151"/>
      <c r="UT33" s="151"/>
      <c r="UU33" s="151"/>
      <c r="UV33" s="151"/>
      <c r="UW33" s="151"/>
      <c r="UX33" s="151"/>
      <c r="UY33" s="151"/>
      <c r="UZ33" s="151"/>
      <c r="VA33" s="151"/>
      <c r="VB33" s="151"/>
      <c r="VC33" s="151"/>
      <c r="VD33" s="151"/>
      <c r="VE33" s="151"/>
      <c r="VF33" s="151"/>
      <c r="VG33" s="151"/>
      <c r="VH33" s="151"/>
      <c r="VI33" s="151"/>
      <c r="VJ33" s="151"/>
      <c r="VK33" s="151"/>
      <c r="VL33" s="151"/>
      <c r="VM33" s="151"/>
      <c r="VN33" s="151"/>
      <c r="VO33" s="151"/>
      <c r="VP33" s="151"/>
      <c r="VQ33" s="151"/>
      <c r="VR33" s="151"/>
      <c r="VS33" s="151"/>
      <c r="VT33" s="151"/>
      <c r="VU33" s="151"/>
      <c r="VV33" s="151"/>
      <c r="VW33" s="151"/>
      <c r="VX33" s="151"/>
      <c r="VY33" s="151"/>
      <c r="VZ33" s="151"/>
      <c r="WA33" s="151"/>
      <c r="WB33" s="151"/>
      <c r="WC33" s="151"/>
      <c r="WD33" s="151"/>
      <c r="WE33" s="151"/>
      <c r="WF33" s="151"/>
      <c r="WG33" s="151"/>
      <c r="WH33" s="151"/>
      <c r="WI33" s="151"/>
      <c r="WJ33" s="151"/>
      <c r="WK33" s="151"/>
      <c r="WL33" s="151"/>
      <c r="WM33" s="151"/>
      <c r="WN33" s="151"/>
      <c r="WO33" s="151"/>
      <c r="WP33" s="151"/>
      <c r="WQ33" s="151"/>
      <c r="WR33" s="151"/>
      <c r="WS33" s="151"/>
      <c r="WT33" s="151"/>
      <c r="WU33" s="151"/>
      <c r="WV33" s="151"/>
      <c r="WW33" s="151"/>
      <c r="WX33" s="151"/>
      <c r="WY33" s="151"/>
      <c r="WZ33" s="151"/>
      <c r="XA33" s="151"/>
      <c r="XB33" s="151"/>
      <c r="XC33" s="151"/>
      <c r="XD33" s="151"/>
      <c r="XE33" s="151"/>
      <c r="XF33" s="151"/>
      <c r="XG33" s="151"/>
      <c r="XH33" s="151"/>
      <c r="XI33" s="151"/>
      <c r="XJ33" s="151"/>
      <c r="XK33" s="151"/>
      <c r="XL33" s="151"/>
      <c r="XM33" s="151"/>
      <c r="XN33" s="151"/>
      <c r="XO33" s="151"/>
      <c r="XP33" s="151"/>
      <c r="XQ33" s="151"/>
      <c r="XR33" s="151"/>
      <c r="XS33" s="151"/>
      <c r="XT33" s="151"/>
      <c r="XU33" s="151"/>
      <c r="XV33" s="151"/>
      <c r="XW33" s="151"/>
      <c r="XX33" s="151"/>
      <c r="XY33" s="151"/>
      <c r="XZ33" s="151"/>
      <c r="YA33" s="151"/>
      <c r="YB33" s="151"/>
      <c r="YC33" s="151"/>
      <c r="YD33" s="151"/>
      <c r="YE33" s="151"/>
      <c r="YF33" s="151"/>
      <c r="YG33" s="151"/>
      <c r="YH33" s="151"/>
      <c r="YI33" s="151"/>
      <c r="YJ33" s="151"/>
      <c r="YK33" s="151"/>
      <c r="YL33" s="151"/>
      <c r="YM33" s="151"/>
      <c r="YN33" s="151"/>
      <c r="YO33" s="151"/>
      <c r="YP33" s="151"/>
      <c r="YQ33" s="151"/>
      <c r="YR33" s="151"/>
      <c r="YS33" s="151"/>
      <c r="YT33" s="151"/>
      <c r="YU33" s="151"/>
      <c r="YV33" s="151"/>
      <c r="YW33" s="151"/>
      <c r="YX33" s="151"/>
      <c r="YY33" s="151"/>
      <c r="YZ33" s="151"/>
      <c r="ZA33" s="151"/>
      <c r="ZB33" s="151"/>
      <c r="ZC33" s="151"/>
      <c r="ZD33" s="151"/>
      <c r="ZE33" s="151"/>
      <c r="ZF33" s="151"/>
      <c r="ZG33" s="151"/>
      <c r="ZH33" s="151"/>
      <c r="ZI33" s="151"/>
      <c r="ZJ33" s="151"/>
      <c r="ZK33" s="151"/>
      <c r="ZL33" s="151"/>
      <c r="ZM33" s="151"/>
      <c r="ZN33" s="151"/>
      <c r="ZO33" s="151"/>
      <c r="ZP33" s="151"/>
      <c r="ZQ33" s="151"/>
      <c r="ZR33" s="151"/>
      <c r="ZS33" s="151"/>
      <c r="ZT33" s="151"/>
      <c r="ZU33" s="151"/>
      <c r="ZV33" s="151"/>
      <c r="ZW33" s="151"/>
      <c r="ZX33" s="151"/>
      <c r="ZY33" s="151"/>
      <c r="ZZ33" s="151"/>
      <c r="AAA33" s="151"/>
      <c r="AAB33" s="151"/>
      <c r="AAC33" s="151"/>
      <c r="AAD33" s="151"/>
      <c r="AAE33" s="151"/>
      <c r="AAF33" s="151"/>
      <c r="AAG33" s="151"/>
      <c r="AAH33" s="151"/>
      <c r="AAI33" s="151"/>
      <c r="AAJ33" s="151"/>
      <c r="AAK33" s="151"/>
      <c r="AAL33" s="151"/>
      <c r="AAM33" s="151"/>
      <c r="AAN33" s="151"/>
      <c r="AAO33" s="151"/>
      <c r="AAP33" s="151"/>
      <c r="AAQ33" s="151"/>
      <c r="AAR33" s="151"/>
      <c r="AAS33" s="151"/>
      <c r="AAT33" s="151"/>
      <c r="AAU33" s="151"/>
      <c r="AAV33" s="151"/>
      <c r="AAW33" s="151"/>
      <c r="AAX33" s="151"/>
      <c r="AAY33" s="151"/>
      <c r="AAZ33" s="151"/>
      <c r="ABA33" s="151"/>
      <c r="ABB33" s="151"/>
      <c r="ABC33" s="151"/>
      <c r="ABD33" s="151"/>
      <c r="ABE33" s="151"/>
      <c r="ABF33" s="151"/>
      <c r="ABG33" s="151"/>
      <c r="ABH33" s="151"/>
      <c r="ABI33" s="151"/>
      <c r="ABJ33" s="151"/>
      <c r="ABK33" s="151"/>
      <c r="ABL33" s="151"/>
      <c r="ABM33" s="151"/>
      <c r="ABN33" s="151"/>
      <c r="ABO33" s="151"/>
      <c r="ABP33" s="151"/>
      <c r="ABQ33" s="151"/>
      <c r="ABR33" s="151"/>
      <c r="ABS33" s="151"/>
      <c r="ABT33" s="151"/>
      <c r="ABU33" s="151"/>
      <c r="ABV33" s="151"/>
      <c r="ABW33" s="151"/>
      <c r="ABX33" s="151"/>
      <c r="ABY33" s="151"/>
      <c r="ABZ33" s="151"/>
      <c r="ACA33" s="151"/>
      <c r="ACB33" s="151"/>
      <c r="ACC33" s="151"/>
      <c r="ACD33" s="151"/>
      <c r="ACE33" s="151"/>
      <c r="ACF33" s="151"/>
      <c r="ACG33" s="151"/>
      <c r="ACH33" s="151"/>
      <c r="ACI33" s="151"/>
      <c r="ACJ33" s="151"/>
      <c r="ACK33" s="151"/>
      <c r="ACL33" s="151"/>
      <c r="ACM33" s="151"/>
      <c r="ACN33" s="151"/>
      <c r="ACO33" s="151"/>
      <c r="ACP33" s="151"/>
      <c r="ACQ33" s="151"/>
      <c r="ACR33" s="151"/>
      <c r="ACS33" s="151"/>
      <c r="ACT33" s="151"/>
      <c r="ACU33" s="151"/>
      <c r="ACV33" s="151"/>
      <c r="ACW33" s="151"/>
      <c r="ACX33" s="151"/>
      <c r="ACY33" s="151"/>
      <c r="ACZ33" s="151"/>
      <c r="ADA33" s="151"/>
      <c r="ADB33" s="151"/>
      <c r="ADC33" s="151"/>
      <c r="ADD33" s="151"/>
      <c r="ADE33" s="151"/>
      <c r="ADF33" s="151"/>
      <c r="ADG33" s="151"/>
      <c r="ADH33" s="151"/>
      <c r="ADI33" s="151"/>
      <c r="ADJ33" s="151"/>
      <c r="ADK33" s="151"/>
      <c r="ADL33" s="151"/>
      <c r="ADM33" s="151"/>
      <c r="ADN33" s="151"/>
      <c r="ADO33" s="151"/>
      <c r="ADP33" s="151"/>
      <c r="ADQ33" s="151"/>
      <c r="ADR33" s="151"/>
      <c r="ADS33" s="151"/>
      <c r="ADT33" s="151"/>
      <c r="ADU33" s="151"/>
      <c r="ADV33" s="151"/>
      <c r="ADW33" s="151"/>
      <c r="ADX33" s="151"/>
      <c r="ADY33" s="151"/>
      <c r="ADZ33" s="151"/>
      <c r="AEA33" s="151"/>
      <c r="AEB33" s="151"/>
      <c r="AEC33" s="151"/>
      <c r="AED33" s="151"/>
      <c r="AEE33" s="151"/>
      <c r="AEF33" s="151"/>
      <c r="AEG33" s="151"/>
      <c r="AEH33" s="151"/>
      <c r="AEI33" s="151"/>
      <c r="AEJ33" s="151"/>
      <c r="AEK33" s="151"/>
      <c r="AEL33" s="151"/>
      <c r="AEM33" s="151"/>
      <c r="AEN33" s="151"/>
      <c r="AEO33" s="151"/>
      <c r="AEP33" s="151"/>
      <c r="AEQ33" s="151"/>
      <c r="AER33" s="151"/>
      <c r="AES33" s="151"/>
      <c r="AET33" s="151"/>
      <c r="AEU33" s="151"/>
      <c r="AEV33" s="151"/>
      <c r="AEW33" s="151"/>
      <c r="AEX33" s="151"/>
      <c r="AEY33" s="151"/>
      <c r="AEZ33" s="151"/>
      <c r="AFA33" s="151"/>
      <c r="AFB33" s="151"/>
      <c r="AFC33" s="151"/>
      <c r="AFD33" s="151"/>
      <c r="AFE33" s="151"/>
      <c r="AFF33" s="151"/>
      <c r="AFG33" s="151"/>
      <c r="AFH33" s="151"/>
      <c r="AFI33" s="151"/>
      <c r="AFJ33" s="151"/>
      <c r="AFK33" s="151"/>
      <c r="AFL33" s="151"/>
      <c r="AFM33" s="151"/>
      <c r="AFN33" s="151"/>
      <c r="AFO33" s="151"/>
      <c r="AFP33" s="151"/>
      <c r="AFQ33" s="151"/>
      <c r="AFR33" s="151"/>
      <c r="AFS33" s="151"/>
      <c r="AFT33" s="151"/>
      <c r="AFU33" s="151"/>
      <c r="AFV33" s="151"/>
      <c r="AFW33" s="151"/>
      <c r="AFX33" s="151"/>
      <c r="AFY33" s="151"/>
      <c r="AFZ33" s="151"/>
      <c r="AGA33" s="151"/>
      <c r="AGB33" s="151"/>
      <c r="AGC33" s="151"/>
      <c r="AGD33" s="151"/>
      <c r="AGE33" s="151"/>
      <c r="AGF33" s="151"/>
      <c r="AGG33" s="151"/>
      <c r="AGH33" s="151"/>
      <c r="AGI33" s="151"/>
      <c r="AGJ33" s="151"/>
      <c r="AGK33" s="151"/>
      <c r="AGL33" s="151"/>
      <c r="AGM33" s="151"/>
      <c r="AGN33" s="151"/>
      <c r="AGO33" s="151"/>
      <c r="AGP33" s="151"/>
      <c r="AGQ33" s="151"/>
      <c r="AGR33" s="151"/>
      <c r="AGS33" s="151"/>
      <c r="AGT33" s="151"/>
      <c r="AGU33" s="151"/>
      <c r="AGV33" s="151"/>
      <c r="AGW33" s="151"/>
      <c r="AGX33" s="151"/>
      <c r="AGY33" s="151"/>
      <c r="AGZ33" s="151"/>
      <c r="AHA33" s="151"/>
      <c r="AHB33" s="151"/>
      <c r="AHC33" s="151"/>
      <c r="AHD33" s="151"/>
      <c r="AHE33" s="151"/>
      <c r="AHF33" s="151"/>
      <c r="AHG33" s="151"/>
      <c r="AHH33" s="151"/>
      <c r="AHI33" s="151"/>
      <c r="AHJ33" s="151"/>
      <c r="AHK33" s="151"/>
      <c r="AHL33" s="151"/>
      <c r="AHM33" s="151"/>
      <c r="AHN33" s="151"/>
      <c r="AHO33" s="151"/>
      <c r="AHP33" s="151"/>
      <c r="AHQ33" s="151"/>
      <c r="AHR33" s="151"/>
      <c r="AHS33" s="151"/>
      <c r="AHT33" s="151"/>
      <c r="AHU33" s="151"/>
      <c r="AHV33" s="151"/>
      <c r="AHW33" s="151"/>
      <c r="AHX33" s="151"/>
      <c r="AHY33" s="151"/>
      <c r="AHZ33" s="151"/>
      <c r="AIA33" s="151"/>
      <c r="AIB33" s="151"/>
      <c r="AIC33" s="151"/>
      <c r="AID33" s="151"/>
      <c r="AIE33" s="151"/>
      <c r="AIF33" s="151"/>
      <c r="AIG33" s="151"/>
      <c r="AIH33" s="151"/>
      <c r="AII33" s="151"/>
      <c r="AIJ33" s="151"/>
      <c r="AIK33" s="151"/>
      <c r="AIL33" s="151"/>
      <c r="AIM33" s="151"/>
      <c r="AIN33" s="151"/>
      <c r="AIO33" s="151"/>
      <c r="AIP33" s="151"/>
      <c r="AIQ33" s="151"/>
      <c r="AIR33" s="151"/>
      <c r="AIS33" s="151"/>
      <c r="AIT33" s="151"/>
      <c r="AIU33" s="151"/>
      <c r="AIV33" s="151"/>
      <c r="AIW33" s="151"/>
      <c r="AIX33" s="151"/>
      <c r="AIY33" s="151"/>
      <c r="AIZ33" s="151"/>
      <c r="AJA33" s="151"/>
      <c r="AJB33" s="151"/>
      <c r="AJC33" s="151"/>
      <c r="AJD33" s="151"/>
      <c r="AJE33" s="151"/>
      <c r="AJF33" s="151"/>
      <c r="AJG33" s="151"/>
      <c r="AJH33" s="151"/>
      <c r="AJI33" s="151"/>
      <c r="AJJ33" s="151"/>
      <c r="AJK33" s="151"/>
      <c r="AJL33" s="151"/>
      <c r="AJM33" s="151"/>
      <c r="AJN33" s="151"/>
      <c r="AJO33" s="151"/>
      <c r="AJP33" s="151"/>
      <c r="AJQ33" s="151"/>
      <c r="AJR33" s="151"/>
      <c r="AJS33" s="151"/>
      <c r="AJT33" s="151"/>
      <c r="AJU33" s="151"/>
      <c r="AJV33" s="151"/>
      <c r="AJW33" s="151"/>
      <c r="AJX33" s="151"/>
      <c r="AJY33" s="151"/>
      <c r="AJZ33" s="151"/>
      <c r="AKA33" s="151"/>
      <c r="AKB33" s="151"/>
      <c r="AKC33" s="151"/>
      <c r="AKD33" s="151"/>
      <c r="AKE33" s="151"/>
      <c r="AKF33" s="151"/>
      <c r="AKG33" s="151"/>
      <c r="AKH33" s="151"/>
      <c r="AKI33" s="151"/>
      <c r="AKJ33" s="151"/>
      <c r="AKK33" s="151"/>
      <c r="AKL33" s="151"/>
      <c r="AKM33" s="151"/>
      <c r="AKN33" s="151"/>
      <c r="AKO33" s="151"/>
      <c r="AKP33" s="151"/>
      <c r="AKQ33" s="151"/>
      <c r="AKR33" s="151"/>
      <c r="AKS33" s="151"/>
      <c r="AKT33" s="151"/>
      <c r="AKU33" s="151"/>
      <c r="AKV33" s="151"/>
      <c r="AKW33" s="151"/>
      <c r="AKX33" s="151"/>
      <c r="AKY33" s="151"/>
      <c r="AKZ33" s="151"/>
      <c r="ALA33" s="151"/>
      <c r="ALB33" s="151"/>
      <c r="ALC33" s="151"/>
      <c r="ALD33" s="151"/>
      <c r="ALE33" s="151"/>
      <c r="ALF33" s="151"/>
      <c r="ALG33" s="151"/>
      <c r="ALH33" s="151"/>
      <c r="ALI33" s="151"/>
      <c r="ALJ33" s="151"/>
      <c r="ALK33" s="151"/>
      <c r="ALL33" s="151"/>
      <c r="ALM33" s="151"/>
      <c r="ALN33" s="151"/>
      <c r="ALO33" s="151"/>
      <c r="ALP33" s="151"/>
      <c r="ALQ33" s="151"/>
      <c r="ALR33" s="151"/>
      <c r="ALS33" s="151"/>
      <c r="ALT33" s="151"/>
      <c r="ALU33" s="151"/>
      <c r="ALV33" s="151"/>
      <c r="ALW33" s="151"/>
      <c r="ALX33" s="151"/>
      <c r="ALY33" s="151"/>
      <c r="ALZ33" s="151"/>
      <c r="AMA33" s="151"/>
      <c r="AMB33" s="151"/>
      <c r="AMC33" s="151"/>
      <c r="AMD33" s="151"/>
      <c r="AME33" s="151"/>
      <c r="AMF33" s="151"/>
      <c r="AMG33" s="151"/>
      <c r="AMH33" s="151"/>
      <c r="AMI33" s="151"/>
      <c r="AMJ33" s="151"/>
    </row>
    <row r="34" customFormat="false" ht="15.75" hidden="false" customHeight="true" outlineLevel="0" collapsed="false">
      <c r="A34" s="109"/>
      <c r="B34" s="146"/>
      <c r="C34" s="137" t="s">
        <v>108</v>
      </c>
      <c r="D34" s="137"/>
      <c r="E34" s="137"/>
      <c r="F34" s="137"/>
      <c r="G34" s="137"/>
      <c r="H34" s="137"/>
      <c r="I34" s="137"/>
      <c r="J34" s="138" t="s">
        <v>86</v>
      </c>
      <c r="K34" s="139" t="n">
        <f aca="false">'Riepilogo prodotti richiesti'!G40</f>
        <v>0</v>
      </c>
      <c r="L34" s="140" t="n">
        <f aca="false">ROUND('Riepilogo prodotti richiesti'!F40,2)</f>
        <v>7</v>
      </c>
      <c r="M34" s="141" t="str">
        <f aca="false">'Riepilogo prodotti richiesti'!G$87</f>
        <v/>
      </c>
      <c r="N34" s="142" t="n">
        <f aca="false">IF(M34="",K34*L34,ROUND(K34*L34*(1-M34),3))</f>
        <v>0</v>
      </c>
      <c r="O34" s="143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customFormat="false" ht="15.75" hidden="false" customHeight="true" outlineLevel="0" collapsed="false">
      <c r="A35" s="109"/>
      <c r="B35" s="146"/>
      <c r="C35" s="137" t="s">
        <v>109</v>
      </c>
      <c r="D35" s="137"/>
      <c r="E35" s="137"/>
      <c r="F35" s="137"/>
      <c r="G35" s="137"/>
      <c r="H35" s="137"/>
      <c r="I35" s="137"/>
      <c r="J35" s="138" t="s">
        <v>86</v>
      </c>
      <c r="K35" s="139" t="n">
        <f aca="false">'Riepilogo prodotti richiesti'!G41</f>
        <v>0</v>
      </c>
      <c r="L35" s="140" t="n">
        <f aca="false">ROUND('Riepilogo prodotti richiesti'!F41,2)</f>
        <v>27</v>
      </c>
      <c r="M35" s="141" t="str">
        <f aca="false">'Riepilogo prodotti richiesti'!G$87</f>
        <v/>
      </c>
      <c r="N35" s="142" t="n">
        <f aca="false">IF(M35="",K35*L35,ROUND(K35*L35*(1-M35),3))</f>
        <v>0</v>
      </c>
      <c r="O35" s="143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customFormat="false" ht="15.75" hidden="false" customHeight="true" outlineLevel="0" collapsed="false">
      <c r="A36" s="109"/>
      <c r="B36" s="146"/>
      <c r="C36" s="137" t="s">
        <v>110</v>
      </c>
      <c r="D36" s="137"/>
      <c r="E36" s="137"/>
      <c r="F36" s="137"/>
      <c r="G36" s="137"/>
      <c r="H36" s="137"/>
      <c r="I36" s="137"/>
      <c r="J36" s="138" t="s">
        <v>86</v>
      </c>
      <c r="K36" s="139" t="n">
        <f aca="false">'Riepilogo prodotti richiesti'!G42</f>
        <v>0</v>
      </c>
      <c r="L36" s="140" t="n">
        <f aca="false">ROUND('Riepilogo prodotti richiesti'!F42,2)</f>
        <v>7</v>
      </c>
      <c r="M36" s="141" t="str">
        <f aca="false">'Riepilogo prodotti richiesti'!G$87</f>
        <v/>
      </c>
      <c r="N36" s="142" t="n">
        <f aca="false">IF(M36="",K36*L36,ROUND(K36*L36*(1-M36),3))</f>
        <v>0</v>
      </c>
      <c r="O36" s="143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customFormat="false" ht="15.75" hidden="false" customHeight="true" outlineLevel="0" collapsed="false">
      <c r="A37" s="109"/>
      <c r="B37" s="146"/>
      <c r="C37" s="137" t="s">
        <v>111</v>
      </c>
      <c r="D37" s="137"/>
      <c r="E37" s="137"/>
      <c r="F37" s="137"/>
      <c r="G37" s="137"/>
      <c r="H37" s="137"/>
      <c r="I37" s="137"/>
      <c r="J37" s="138" t="s">
        <v>86</v>
      </c>
      <c r="K37" s="139" t="n">
        <f aca="false">'Riepilogo prodotti richiesti'!G43</f>
        <v>0</v>
      </c>
      <c r="L37" s="140" t="n">
        <f aca="false">ROUND('Riepilogo prodotti richiesti'!F43,2)</f>
        <v>7</v>
      </c>
      <c r="M37" s="141" t="str">
        <f aca="false">'Riepilogo prodotti richiesti'!G$87</f>
        <v/>
      </c>
      <c r="N37" s="142" t="n">
        <f aca="false">IF(M37="",K37*L37,ROUND(K37*L37*(1-M37),3))</f>
        <v>0</v>
      </c>
      <c r="O37" s="143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customFormat="false" ht="15.75" hidden="false" customHeight="true" outlineLevel="0" collapsed="false">
      <c r="A38" s="109"/>
      <c r="B38" s="146"/>
      <c r="C38" s="137" t="s">
        <v>112</v>
      </c>
      <c r="D38" s="137"/>
      <c r="E38" s="137"/>
      <c r="F38" s="137"/>
      <c r="G38" s="137"/>
      <c r="H38" s="137"/>
      <c r="I38" s="137"/>
      <c r="J38" s="138" t="s">
        <v>86</v>
      </c>
      <c r="K38" s="139" t="n">
        <f aca="false">'Riepilogo prodotti richiesti'!G44</f>
        <v>0</v>
      </c>
      <c r="L38" s="140" t="n">
        <f aca="false">ROUND('Riepilogo prodotti richiesti'!F44,2)</f>
        <v>27</v>
      </c>
      <c r="M38" s="141" t="str">
        <f aca="false">'Riepilogo prodotti richiesti'!G$87</f>
        <v/>
      </c>
      <c r="N38" s="142" t="n">
        <f aca="false">IF(M38="",K38*L38,ROUND(K38*L38*(1-M38),3))</f>
        <v>0</v>
      </c>
      <c r="O38" s="143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customFormat="false" ht="15.75" hidden="false" customHeight="true" outlineLevel="0" collapsed="false">
      <c r="A39" s="109"/>
      <c r="B39" s="146"/>
      <c r="C39" s="137" t="s">
        <v>113</v>
      </c>
      <c r="D39" s="137"/>
      <c r="E39" s="137"/>
      <c r="F39" s="137"/>
      <c r="G39" s="137"/>
      <c r="H39" s="137"/>
      <c r="I39" s="137"/>
      <c r="J39" s="138" t="s">
        <v>86</v>
      </c>
      <c r="K39" s="139" t="n">
        <f aca="false">'Riepilogo prodotti richiesti'!G45</f>
        <v>0</v>
      </c>
      <c r="L39" s="140" t="n">
        <f aca="false">ROUND('Riepilogo prodotti richiesti'!F45,2)</f>
        <v>7.3</v>
      </c>
      <c r="M39" s="141" t="str">
        <f aca="false">'Riepilogo prodotti richiesti'!G$87</f>
        <v/>
      </c>
      <c r="N39" s="142" t="n">
        <f aca="false">IF(M39="",K39*L39,ROUND(K39*L39*(1-M39),3))</f>
        <v>0</v>
      </c>
      <c r="O39" s="143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customFormat="false" ht="15" hidden="false" customHeight="false" outlineLevel="0" collapsed="false">
      <c r="A40" s="109"/>
      <c r="B40" s="146"/>
      <c r="C40" s="137" t="s">
        <v>114</v>
      </c>
      <c r="D40" s="137"/>
      <c r="E40" s="137"/>
      <c r="F40" s="137"/>
      <c r="G40" s="137"/>
      <c r="H40" s="137"/>
      <c r="I40" s="137"/>
      <c r="J40" s="138" t="s">
        <v>86</v>
      </c>
      <c r="K40" s="139" t="n">
        <f aca="false">'Riepilogo prodotti richiesti'!G46</f>
        <v>0</v>
      </c>
      <c r="L40" s="140" t="n">
        <f aca="false">ROUND('Riepilogo prodotti richiesti'!F46,2)</f>
        <v>7.3</v>
      </c>
      <c r="M40" s="141" t="str">
        <f aca="false">'Riepilogo prodotti richiesti'!G$87</f>
        <v/>
      </c>
      <c r="N40" s="142" t="n">
        <f aca="false">IF(M40="",K40*L40,ROUND(K40*L40*(1-M40),3))</f>
        <v>0</v>
      </c>
      <c r="O40" s="143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customFormat="false" ht="15.75" hidden="false" customHeight="true" outlineLevel="0" collapsed="false">
      <c r="A41" s="109"/>
      <c r="B41" s="146"/>
      <c r="C41" s="137" t="s">
        <v>115</v>
      </c>
      <c r="D41" s="137"/>
      <c r="E41" s="137"/>
      <c r="F41" s="137"/>
      <c r="G41" s="137"/>
      <c r="H41" s="137"/>
      <c r="I41" s="137"/>
      <c r="J41" s="138" t="s">
        <v>86</v>
      </c>
      <c r="K41" s="139" t="n">
        <f aca="false">'Riepilogo prodotti richiesti'!G47</f>
        <v>0</v>
      </c>
      <c r="L41" s="140" t="n">
        <f aca="false">ROUND('Riepilogo prodotti richiesti'!F47,2)</f>
        <v>28</v>
      </c>
      <c r="M41" s="141" t="str">
        <f aca="false">'Riepilogo prodotti richiesti'!G$87</f>
        <v/>
      </c>
      <c r="N41" s="142" t="n">
        <f aca="false">IF(M41="",K41*L41,ROUND(K41*L41*(1-M41),3))</f>
        <v>0</v>
      </c>
      <c r="O41" s="143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customFormat="false" ht="15" hidden="false" customHeight="false" outlineLevel="0" collapsed="false">
      <c r="A42" s="109"/>
      <c r="B42" s="146"/>
      <c r="C42" s="152" t="s">
        <v>116</v>
      </c>
      <c r="D42" s="152"/>
      <c r="E42" s="152"/>
      <c r="F42" s="152"/>
      <c r="G42" s="152"/>
      <c r="H42" s="152"/>
      <c r="I42" s="152"/>
      <c r="J42" s="144" t="s">
        <v>86</v>
      </c>
      <c r="K42" s="139" t="n">
        <f aca="false">'Riepilogo prodotti richiesti'!G50</f>
        <v>0</v>
      </c>
      <c r="L42" s="140" t="n">
        <f aca="false">ROUND('Riepilogo prodotti richiesti'!F50,2)</f>
        <v>8.5</v>
      </c>
      <c r="M42" s="141" t="str">
        <f aca="false">'Riepilogo prodotti richiesti'!G$87</f>
        <v/>
      </c>
      <c r="N42" s="142" t="n">
        <f aca="false">IF(M42="",K42*L42,ROUND(K42*L42*(1-M42),3))</f>
        <v>0</v>
      </c>
      <c r="O42" s="143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customFormat="false" ht="15" hidden="false" customHeight="false" outlineLevel="0" collapsed="false">
      <c r="A43" s="109"/>
      <c r="B43" s="146"/>
      <c r="C43" s="152" t="s">
        <v>117</v>
      </c>
      <c r="D43" s="152"/>
      <c r="E43" s="152"/>
      <c r="F43" s="152"/>
      <c r="G43" s="152"/>
      <c r="H43" s="152"/>
      <c r="I43" s="152"/>
      <c r="J43" s="144" t="s">
        <v>86</v>
      </c>
      <c r="K43" s="139" t="n">
        <f aca="false">'Riepilogo prodotti richiesti'!G51</f>
        <v>0</v>
      </c>
      <c r="L43" s="140" t="n">
        <f aca="false">ROUND('Riepilogo prodotti richiesti'!F51,2)</f>
        <v>8.5</v>
      </c>
      <c r="M43" s="141" t="str">
        <f aca="false">'Riepilogo prodotti richiesti'!G$87</f>
        <v/>
      </c>
      <c r="N43" s="142" t="n">
        <f aca="false">IF(M43="",K43*L43,ROUND(K43*L43*(1-M43),3))</f>
        <v>0</v>
      </c>
      <c r="O43" s="143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customFormat="false" ht="15" hidden="false" customHeight="false" outlineLevel="0" collapsed="false">
      <c r="A44" s="109"/>
      <c r="B44" s="146"/>
      <c r="C44" s="152" t="s">
        <v>118</v>
      </c>
      <c r="D44" s="152"/>
      <c r="E44" s="152"/>
      <c r="F44" s="152"/>
      <c r="G44" s="152"/>
      <c r="H44" s="152"/>
      <c r="I44" s="152"/>
      <c r="J44" s="144" t="s">
        <v>86</v>
      </c>
      <c r="K44" s="139" t="n">
        <f aca="false">'Riepilogo prodotti richiesti'!G52</f>
        <v>0</v>
      </c>
      <c r="L44" s="140" t="n">
        <f aca="false">ROUND('Riepilogo prodotti richiesti'!F52,2)</f>
        <v>8.5</v>
      </c>
      <c r="M44" s="141" t="str">
        <f aca="false">'Riepilogo prodotti richiesti'!G$87</f>
        <v/>
      </c>
      <c r="N44" s="142" t="n">
        <f aca="false">IF(M44="",K44*L42,ROUND(K44*L42*(1-M44),3))</f>
        <v>0</v>
      </c>
      <c r="O44" s="143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customFormat="false" ht="15" hidden="false" customHeight="true" outlineLevel="0" collapsed="false">
      <c r="A45" s="109"/>
      <c r="B45" s="146"/>
      <c r="C45" s="153" t="s">
        <v>119</v>
      </c>
      <c r="D45" s="153"/>
      <c r="E45" s="153"/>
      <c r="F45" s="153"/>
      <c r="G45" s="153"/>
      <c r="H45" s="153"/>
      <c r="I45" s="153"/>
      <c r="J45" s="144" t="s">
        <v>86</v>
      </c>
      <c r="K45" s="139" t="n">
        <f aca="false">'Riepilogo prodotti richiesti'!G53</f>
        <v>0</v>
      </c>
      <c r="L45" s="140" t="n">
        <f aca="false">ROUND('Riepilogo prodotti richiesti'!F53,2)</f>
        <v>9</v>
      </c>
      <c r="M45" s="141" t="str">
        <f aca="false">'Riepilogo prodotti richiesti'!G$87</f>
        <v/>
      </c>
      <c r="N45" s="142" t="n">
        <f aca="false">IF(M45="",K45*L45,ROUND(K45*L45*(1-M45),3))</f>
        <v>0</v>
      </c>
      <c r="O45" s="143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customFormat="false" ht="15" hidden="false" customHeight="false" outlineLevel="0" collapsed="false">
      <c r="A46" s="109"/>
      <c r="B46" s="146"/>
      <c r="C46" s="152" t="s">
        <v>120</v>
      </c>
      <c r="D46" s="152"/>
      <c r="E46" s="152"/>
      <c r="F46" s="152"/>
      <c r="G46" s="152"/>
      <c r="H46" s="152"/>
      <c r="I46" s="152"/>
      <c r="J46" s="144" t="s">
        <v>86</v>
      </c>
      <c r="K46" s="139" t="n">
        <f aca="false">'Riepilogo prodotti richiesti'!G54</f>
        <v>0</v>
      </c>
      <c r="L46" s="140" t="n">
        <f aca="false">ROUND('Riepilogo prodotti richiesti'!F54,2)</f>
        <v>9</v>
      </c>
      <c r="M46" s="141" t="str">
        <f aca="false">'Riepilogo prodotti richiesti'!G$87</f>
        <v/>
      </c>
      <c r="N46" s="142" t="n">
        <f aca="false">IF(M46="",K46*L46,ROUND(K46*L46*(1-M46),3))</f>
        <v>0</v>
      </c>
      <c r="O46" s="143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customFormat="false" ht="15" hidden="false" customHeight="false" outlineLevel="0" collapsed="false">
      <c r="A47" s="109"/>
      <c r="B47" s="146"/>
      <c r="C47" s="152" t="s">
        <v>121</v>
      </c>
      <c r="D47" s="152"/>
      <c r="E47" s="152"/>
      <c r="F47" s="152"/>
      <c r="G47" s="152"/>
      <c r="H47" s="152"/>
      <c r="I47" s="152"/>
      <c r="J47" s="144" t="s">
        <v>86</v>
      </c>
      <c r="K47" s="139" t="n">
        <f aca="false">'Riepilogo prodotti richiesti'!G55</f>
        <v>0</v>
      </c>
      <c r="L47" s="140" t="n">
        <f aca="false">ROUND('Riepilogo prodotti richiesti'!F55,2)</f>
        <v>9</v>
      </c>
      <c r="M47" s="141" t="str">
        <f aca="false">'Riepilogo prodotti richiesti'!G$87</f>
        <v/>
      </c>
      <c r="N47" s="142" t="n">
        <f aca="false">IF(M47="",K47*L47,ROUND(K47*L47*(1-M47),3))</f>
        <v>0</v>
      </c>
      <c r="O47" s="143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customFormat="false" ht="15" hidden="false" customHeight="true" outlineLevel="0" collapsed="false">
      <c r="A48" s="109"/>
      <c r="B48" s="146"/>
      <c r="C48" s="153" t="s">
        <v>122</v>
      </c>
      <c r="D48" s="153"/>
      <c r="E48" s="153"/>
      <c r="F48" s="153"/>
      <c r="G48" s="153"/>
      <c r="H48" s="153"/>
      <c r="I48" s="153"/>
      <c r="J48" s="144" t="s">
        <v>86</v>
      </c>
      <c r="K48" s="139" t="n">
        <f aca="false">'Riepilogo prodotti richiesti'!G56</f>
        <v>0</v>
      </c>
      <c r="L48" s="140" t="n">
        <f aca="false">ROUND('Riepilogo prodotti richiesti'!F56,2)</f>
        <v>10.5</v>
      </c>
      <c r="M48" s="141" t="str">
        <f aca="false">'Riepilogo prodotti richiesti'!G$87</f>
        <v/>
      </c>
      <c r="N48" s="142" t="n">
        <f aca="false">IF(M48="",K48*L48,ROUND(K48*L48*(1-M48),3))</f>
        <v>0</v>
      </c>
      <c r="O48" s="143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customFormat="false" ht="15" hidden="false" customHeight="false" outlineLevel="0" collapsed="false">
      <c r="A49" s="109"/>
      <c r="B49" s="146"/>
      <c r="C49" s="152" t="s">
        <v>123</v>
      </c>
      <c r="D49" s="152"/>
      <c r="E49" s="152"/>
      <c r="F49" s="152"/>
      <c r="G49" s="152"/>
      <c r="H49" s="152"/>
      <c r="I49" s="152"/>
      <c r="J49" s="144" t="s">
        <v>86</v>
      </c>
      <c r="K49" s="139" t="n">
        <f aca="false">'Riepilogo prodotti richiesti'!G57</f>
        <v>0</v>
      </c>
      <c r="L49" s="140" t="n">
        <f aca="false">ROUND('Riepilogo prodotti richiesti'!F57,2)</f>
        <v>10.5</v>
      </c>
      <c r="M49" s="141" t="str">
        <f aca="false">'Riepilogo prodotti richiesti'!G$87</f>
        <v/>
      </c>
      <c r="N49" s="142" t="n">
        <f aca="false">IF(M49="",K49*L49,ROUND(K49*L49*(1-M49),3))</f>
        <v>0</v>
      </c>
      <c r="O49" s="143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customFormat="false" ht="15" hidden="false" customHeight="false" outlineLevel="0" collapsed="false">
      <c r="A50" s="109"/>
      <c r="B50" s="146"/>
      <c r="C50" s="152" t="s">
        <v>124</v>
      </c>
      <c r="D50" s="152"/>
      <c r="E50" s="152"/>
      <c r="F50" s="152"/>
      <c r="G50" s="152"/>
      <c r="H50" s="152"/>
      <c r="I50" s="152"/>
      <c r="J50" s="144" t="s">
        <v>86</v>
      </c>
      <c r="K50" s="139" t="n">
        <f aca="false">'Riepilogo prodotti richiesti'!G58</f>
        <v>0</v>
      </c>
      <c r="L50" s="140" t="n">
        <f aca="false">ROUND('Riepilogo prodotti richiesti'!F58,2)</f>
        <v>10.5</v>
      </c>
      <c r="M50" s="141" t="str">
        <f aca="false">'Riepilogo prodotti richiesti'!G$87</f>
        <v/>
      </c>
      <c r="N50" s="142" t="n">
        <f aca="false">IF(M50="",K50*L50,ROUND(K50*L50*(1-M50),3))</f>
        <v>0</v>
      </c>
      <c r="O50" s="143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customFormat="false" ht="15" hidden="false" customHeight="false" outlineLevel="0" collapsed="false">
      <c r="A51" s="109"/>
      <c r="B51" s="146"/>
      <c r="C51" s="152" t="s">
        <v>125</v>
      </c>
      <c r="D51" s="152"/>
      <c r="E51" s="152"/>
      <c r="F51" s="152"/>
      <c r="G51" s="152"/>
      <c r="H51" s="152"/>
      <c r="I51" s="152"/>
      <c r="J51" s="144" t="s">
        <v>86</v>
      </c>
      <c r="K51" s="139" t="n">
        <f aca="false">'Riepilogo prodotti richiesti'!G59</f>
        <v>0</v>
      </c>
      <c r="L51" s="140" t="n">
        <f aca="false">ROUND('Riepilogo prodotti richiesti'!F59,2)</f>
        <v>41</v>
      </c>
      <c r="M51" s="141" t="str">
        <f aca="false">'Riepilogo prodotti richiesti'!G$87</f>
        <v/>
      </c>
      <c r="N51" s="142" t="n">
        <f aca="false">IF(M51="",K51*L51,ROUND(K51*L51*(1-M51),3))</f>
        <v>0</v>
      </c>
      <c r="O51" s="143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customFormat="false" ht="15" hidden="false" customHeight="true" outlineLevel="0" collapsed="false">
      <c r="A52" s="109"/>
      <c r="B52" s="146"/>
      <c r="C52" s="153" t="s">
        <v>126</v>
      </c>
      <c r="D52" s="153"/>
      <c r="E52" s="153"/>
      <c r="F52" s="153"/>
      <c r="G52" s="153"/>
      <c r="H52" s="153"/>
      <c r="I52" s="153"/>
      <c r="J52" s="144" t="s">
        <v>86</v>
      </c>
      <c r="K52" s="139" t="n">
        <f aca="false">'Riepilogo prodotti richiesti'!G60</f>
        <v>0</v>
      </c>
      <c r="L52" s="140" t="n">
        <f aca="false">ROUND('Riepilogo prodotti richiesti'!F60,2)</f>
        <v>10.5</v>
      </c>
      <c r="M52" s="141" t="str">
        <f aca="false">'Riepilogo prodotti richiesti'!G$87</f>
        <v/>
      </c>
      <c r="N52" s="142" t="n">
        <f aca="false">IF(M52="",K52*L52,ROUND(K52*L52*(1-M52),3))</f>
        <v>0</v>
      </c>
      <c r="O52" s="143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customFormat="false" ht="15" hidden="false" customHeight="false" outlineLevel="0" collapsed="false">
      <c r="A53" s="109"/>
      <c r="B53" s="146"/>
      <c r="C53" s="152" t="s">
        <v>127</v>
      </c>
      <c r="D53" s="152"/>
      <c r="E53" s="152"/>
      <c r="F53" s="152"/>
      <c r="G53" s="152"/>
      <c r="H53" s="152"/>
      <c r="I53" s="152"/>
      <c r="J53" s="144" t="s">
        <v>86</v>
      </c>
      <c r="K53" s="139" t="n">
        <f aca="false">'Riepilogo prodotti richiesti'!G61</f>
        <v>0</v>
      </c>
      <c r="L53" s="140" t="n">
        <f aca="false">ROUND('Riepilogo prodotti richiesti'!F61,2)</f>
        <v>10.5</v>
      </c>
      <c r="M53" s="141" t="str">
        <f aca="false">'Riepilogo prodotti richiesti'!G$87</f>
        <v/>
      </c>
      <c r="N53" s="142" t="n">
        <f aca="false">IF(M53="",K53*L53,ROUND(K53*L53*(1-M53),3))</f>
        <v>0</v>
      </c>
      <c r="O53" s="143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customFormat="false" ht="15" hidden="false" customHeight="false" outlineLevel="0" collapsed="false">
      <c r="A54" s="109"/>
      <c r="B54" s="146"/>
      <c r="C54" s="152" t="s">
        <v>128</v>
      </c>
      <c r="D54" s="152"/>
      <c r="E54" s="152"/>
      <c r="F54" s="152"/>
      <c r="G54" s="152"/>
      <c r="H54" s="152"/>
      <c r="I54" s="152"/>
      <c r="J54" s="144" t="s">
        <v>86</v>
      </c>
      <c r="K54" s="139" t="n">
        <f aca="false">'Riepilogo prodotti richiesti'!G62</f>
        <v>0</v>
      </c>
      <c r="L54" s="140" t="n">
        <f aca="false">ROUND('Riepilogo prodotti richiesti'!F62,2)</f>
        <v>10.5</v>
      </c>
      <c r="M54" s="141" t="str">
        <f aca="false">'Riepilogo prodotti richiesti'!G$87</f>
        <v/>
      </c>
      <c r="N54" s="142" t="n">
        <f aca="false">IF(M54="",K54*L54,ROUND(K54*L54*(1-M54),3))</f>
        <v>0</v>
      </c>
      <c r="O54" s="143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customFormat="false" ht="15" hidden="false" customHeight="false" outlineLevel="0" collapsed="false">
      <c r="A55" s="109"/>
      <c r="B55" s="146"/>
      <c r="C55" s="152" t="s">
        <v>129</v>
      </c>
      <c r="D55" s="152"/>
      <c r="E55" s="152"/>
      <c r="F55" s="152"/>
      <c r="G55" s="152"/>
      <c r="H55" s="152"/>
      <c r="I55" s="152"/>
      <c r="J55" s="144" t="s">
        <v>86</v>
      </c>
      <c r="K55" s="139" t="n">
        <f aca="false">'Riepilogo prodotti richiesti'!G63</f>
        <v>0</v>
      </c>
      <c r="L55" s="140" t="n">
        <f aca="false">ROUND('Riepilogo prodotti richiesti'!F63,2)</f>
        <v>10.5</v>
      </c>
      <c r="M55" s="141" t="str">
        <f aca="false">'Riepilogo prodotti richiesti'!G$87</f>
        <v/>
      </c>
      <c r="N55" s="142" t="n">
        <f aca="false">IF(M55="",K55*L55,ROUND(K55*L55*(1-M55),3))</f>
        <v>0</v>
      </c>
      <c r="O55" s="143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customFormat="false" ht="15" hidden="false" customHeight="false" outlineLevel="0" collapsed="false">
      <c r="A56" s="109"/>
      <c r="B56" s="146"/>
      <c r="C56" s="152" t="s">
        <v>130</v>
      </c>
      <c r="D56" s="152"/>
      <c r="E56" s="152"/>
      <c r="F56" s="152"/>
      <c r="G56" s="152"/>
      <c r="H56" s="152"/>
      <c r="I56" s="152"/>
      <c r="J56" s="144" t="s">
        <v>86</v>
      </c>
      <c r="K56" s="139" t="n">
        <f aca="false">'Riepilogo prodotti richiesti'!G64</f>
        <v>0</v>
      </c>
      <c r="L56" s="140" t="n">
        <f aca="false">ROUND('Riepilogo prodotti richiesti'!F64,2)</f>
        <v>41</v>
      </c>
      <c r="M56" s="141" t="str">
        <f aca="false">'Riepilogo prodotti richiesti'!G$87</f>
        <v/>
      </c>
      <c r="N56" s="142" t="n">
        <f aca="false">IF(M56="",K56*L56,ROUND(K56*L56*(1-M56),3))</f>
        <v>0</v>
      </c>
      <c r="O56" s="143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customFormat="false" ht="15" hidden="false" customHeight="true" outlineLevel="0" collapsed="false">
      <c r="A57" s="109"/>
      <c r="B57" s="146"/>
      <c r="C57" s="153" t="s">
        <v>131</v>
      </c>
      <c r="D57" s="153"/>
      <c r="E57" s="153"/>
      <c r="F57" s="153"/>
      <c r="G57" s="153"/>
      <c r="H57" s="153"/>
      <c r="I57" s="153"/>
      <c r="J57" s="144" t="s">
        <v>86</v>
      </c>
      <c r="K57" s="139" t="n">
        <f aca="false">'Riepilogo prodotti richiesti'!G65</f>
        <v>0</v>
      </c>
      <c r="L57" s="140" t="n">
        <f aca="false">ROUND('Riepilogo prodotti richiesti'!F65,2)</f>
        <v>9</v>
      </c>
      <c r="M57" s="141" t="str">
        <f aca="false">'Riepilogo prodotti richiesti'!G$87</f>
        <v/>
      </c>
      <c r="N57" s="142" t="n">
        <f aca="false">IF(M57="",K57*L57,ROUND(K57*L57*(1-M57),3))</f>
        <v>0</v>
      </c>
      <c r="O57" s="143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customFormat="false" ht="15" hidden="false" customHeight="false" outlineLevel="0" collapsed="false">
      <c r="A58" s="109"/>
      <c r="B58" s="146"/>
      <c r="C58" s="152" t="s">
        <v>132</v>
      </c>
      <c r="D58" s="152"/>
      <c r="E58" s="152"/>
      <c r="F58" s="152"/>
      <c r="G58" s="152"/>
      <c r="H58" s="152"/>
      <c r="I58" s="152"/>
      <c r="J58" s="144" t="s">
        <v>86</v>
      </c>
      <c r="K58" s="139" t="n">
        <f aca="false">'Riepilogo prodotti richiesti'!G66</f>
        <v>0</v>
      </c>
      <c r="L58" s="140" t="n">
        <f aca="false">ROUND('Riepilogo prodotti richiesti'!F66,2)</f>
        <v>9</v>
      </c>
      <c r="M58" s="141" t="str">
        <f aca="false">'Riepilogo prodotti richiesti'!G$87</f>
        <v/>
      </c>
      <c r="N58" s="142" t="n">
        <f aca="false">IF(M58="",K58*L58,ROUND(K58*L58*(1-M58),3))</f>
        <v>0</v>
      </c>
      <c r="O58" s="143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customFormat="false" ht="15" hidden="false" customHeight="false" outlineLevel="0" collapsed="false">
      <c r="A59" s="109"/>
      <c r="B59" s="146"/>
      <c r="C59" s="152" t="s">
        <v>133</v>
      </c>
      <c r="D59" s="152"/>
      <c r="E59" s="152"/>
      <c r="F59" s="152"/>
      <c r="G59" s="152"/>
      <c r="H59" s="152"/>
      <c r="I59" s="152"/>
      <c r="J59" s="144" t="s">
        <v>86</v>
      </c>
      <c r="K59" s="139" t="n">
        <f aca="false">'Riepilogo prodotti richiesti'!G67</f>
        <v>0</v>
      </c>
      <c r="L59" s="140" t="n">
        <f aca="false">ROUND('Riepilogo prodotti richiesti'!F67,2)</f>
        <v>9</v>
      </c>
      <c r="M59" s="141" t="str">
        <f aca="false">'Riepilogo prodotti richiesti'!G$87</f>
        <v/>
      </c>
      <c r="N59" s="142" t="n">
        <f aca="false">IF(M59="",K59*L59,ROUND(K59*L59*(1-M59),3))</f>
        <v>0</v>
      </c>
      <c r="O59" s="143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customFormat="false" ht="15" hidden="false" customHeight="false" outlineLevel="0" collapsed="false">
      <c r="A60" s="109"/>
      <c r="B60" s="146"/>
      <c r="C60" s="152" t="s">
        <v>134</v>
      </c>
      <c r="D60" s="152"/>
      <c r="E60" s="152"/>
      <c r="F60" s="152"/>
      <c r="G60" s="152"/>
      <c r="H60" s="152"/>
      <c r="I60" s="152"/>
      <c r="J60" s="144" t="s">
        <v>86</v>
      </c>
      <c r="K60" s="139" t="n">
        <f aca="false">'Riepilogo prodotti richiesti'!G68</f>
        <v>0</v>
      </c>
      <c r="L60" s="140" t="n">
        <f aca="false">ROUND('Riepilogo prodotti richiesti'!F68,2)</f>
        <v>35</v>
      </c>
      <c r="M60" s="141" t="str">
        <f aca="false">'Riepilogo prodotti richiesti'!G$87</f>
        <v/>
      </c>
      <c r="N60" s="142" t="n">
        <f aca="false">IF(M60="",K60*L60,ROUND(K60*L60*(1-M60),3))</f>
        <v>0</v>
      </c>
      <c r="O60" s="143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customFormat="false" ht="15" hidden="false" customHeight="true" outlineLevel="0" collapsed="false">
      <c r="A61" s="109"/>
      <c r="B61" s="146"/>
      <c r="C61" s="153" t="s">
        <v>135</v>
      </c>
      <c r="D61" s="153"/>
      <c r="E61" s="153"/>
      <c r="F61" s="153"/>
      <c r="G61" s="153"/>
      <c r="H61" s="153"/>
      <c r="I61" s="153"/>
      <c r="J61" s="144" t="s">
        <v>86</v>
      </c>
      <c r="K61" s="139" t="n">
        <f aca="false">'Riepilogo prodotti richiesti'!G69</f>
        <v>0</v>
      </c>
      <c r="L61" s="140" t="n">
        <f aca="false">ROUND('Riepilogo prodotti richiesti'!F69,2)</f>
        <v>9.5</v>
      </c>
      <c r="M61" s="141" t="str">
        <f aca="false">'Riepilogo prodotti richiesti'!G$87</f>
        <v/>
      </c>
      <c r="N61" s="142" t="n">
        <f aca="false">IF(M61="",K61*L61,ROUND(K61*L61*(1-M61),3))</f>
        <v>0</v>
      </c>
      <c r="O61" s="143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customFormat="false" ht="15" hidden="false" customHeight="false" outlineLevel="0" collapsed="false">
      <c r="A62" s="109"/>
      <c r="B62" s="146"/>
      <c r="C62" s="152" t="s">
        <v>136</v>
      </c>
      <c r="D62" s="152"/>
      <c r="E62" s="152"/>
      <c r="F62" s="152"/>
      <c r="G62" s="152"/>
      <c r="H62" s="152"/>
      <c r="I62" s="152"/>
      <c r="J62" s="144" t="s">
        <v>86</v>
      </c>
      <c r="K62" s="139" t="n">
        <f aca="false">'Riepilogo prodotti richiesti'!G70</f>
        <v>0</v>
      </c>
      <c r="L62" s="140" t="n">
        <f aca="false">ROUND('Riepilogo prodotti richiesti'!F70,2)</f>
        <v>9.5</v>
      </c>
      <c r="M62" s="141" t="str">
        <f aca="false">'Riepilogo prodotti richiesti'!G$87</f>
        <v/>
      </c>
      <c r="N62" s="142" t="n">
        <f aca="false">IF(M62="",K62*L62,ROUND(K62*L62*(1-M62),3))</f>
        <v>0</v>
      </c>
      <c r="O62" s="143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customFormat="false" ht="15" hidden="false" customHeight="false" outlineLevel="0" collapsed="false">
      <c r="A63" s="109"/>
      <c r="B63" s="146"/>
      <c r="C63" s="152" t="s">
        <v>137</v>
      </c>
      <c r="D63" s="152"/>
      <c r="E63" s="152"/>
      <c r="F63" s="152"/>
      <c r="G63" s="152"/>
      <c r="H63" s="152"/>
      <c r="I63" s="152"/>
      <c r="J63" s="144" t="s">
        <v>86</v>
      </c>
      <c r="K63" s="139" t="n">
        <f aca="false">'Riepilogo prodotti richiesti'!G71</f>
        <v>0</v>
      </c>
      <c r="L63" s="140" t="n">
        <f aca="false">ROUND('Riepilogo prodotti richiesti'!F71,2)</f>
        <v>9.5</v>
      </c>
      <c r="M63" s="141" t="str">
        <f aca="false">'Riepilogo prodotti richiesti'!G$87</f>
        <v/>
      </c>
      <c r="N63" s="142" t="n">
        <f aca="false">IF(M63="",K63*L63,ROUND(K63*L63*(1-M63),3))</f>
        <v>0</v>
      </c>
      <c r="O63" s="143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customFormat="false" ht="15" hidden="false" customHeight="false" outlineLevel="0" collapsed="false">
      <c r="A64" s="109"/>
      <c r="B64" s="146"/>
      <c r="C64" s="152" t="s">
        <v>138</v>
      </c>
      <c r="D64" s="152"/>
      <c r="E64" s="152"/>
      <c r="F64" s="152"/>
      <c r="G64" s="152"/>
      <c r="H64" s="152"/>
      <c r="I64" s="152"/>
      <c r="J64" s="144" t="s">
        <v>86</v>
      </c>
      <c r="K64" s="139" t="n">
        <f aca="false">'Riepilogo prodotti richiesti'!G72</f>
        <v>0</v>
      </c>
      <c r="L64" s="140" t="n">
        <f aca="false">ROUND('Riepilogo prodotti richiesti'!F72,2)</f>
        <v>37</v>
      </c>
      <c r="M64" s="141" t="str">
        <f aca="false">'Riepilogo prodotti richiesti'!G$87</f>
        <v/>
      </c>
      <c r="N64" s="142" t="n">
        <f aca="false">IF(M64="",K64*L64,ROUND(K64*L64*(1-M64),3))</f>
        <v>0</v>
      </c>
      <c r="O64" s="143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customFormat="false" ht="15" hidden="false" customHeight="false" outlineLevel="0" collapsed="false">
      <c r="A65" s="109"/>
      <c r="B65" s="146"/>
      <c r="C65" s="137" t="s">
        <v>139</v>
      </c>
      <c r="D65" s="137"/>
      <c r="E65" s="137"/>
      <c r="F65" s="137"/>
      <c r="G65" s="137"/>
      <c r="H65" s="137"/>
      <c r="I65" s="137"/>
      <c r="J65" s="144" t="s">
        <v>86</v>
      </c>
      <c r="K65" s="139" t="n">
        <f aca="false">'Riepilogo prodotti richiesti'!G73</f>
        <v>0</v>
      </c>
      <c r="L65" s="140" t="n">
        <f aca="false">ROUND('Riepilogo prodotti richiesti'!F73,2)</f>
        <v>8.5</v>
      </c>
      <c r="M65" s="141" t="str">
        <f aca="false">'Riepilogo prodotti richiesti'!G$87</f>
        <v/>
      </c>
      <c r="N65" s="142" t="n">
        <f aca="false">IF(M65="",K65*L65,ROUND(K65*L65*(1-M65),3))</f>
        <v>0</v>
      </c>
      <c r="O65" s="143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customFormat="false" ht="15" hidden="false" customHeight="false" outlineLevel="0" collapsed="false">
      <c r="A66" s="109"/>
      <c r="B66" s="146"/>
      <c r="C66" s="137" t="s">
        <v>140</v>
      </c>
      <c r="D66" s="137"/>
      <c r="E66" s="137"/>
      <c r="F66" s="137"/>
      <c r="G66" s="137"/>
      <c r="H66" s="137"/>
      <c r="I66" s="137"/>
      <c r="J66" s="144" t="s">
        <v>86</v>
      </c>
      <c r="K66" s="139" t="n">
        <f aca="false">'Riepilogo prodotti richiesti'!G74</f>
        <v>0</v>
      </c>
      <c r="L66" s="140" t="n">
        <f aca="false">ROUND('Riepilogo prodotti richiesti'!F74,2)</f>
        <v>8.5</v>
      </c>
      <c r="M66" s="141" t="str">
        <f aca="false">'Riepilogo prodotti richiesti'!G$87</f>
        <v/>
      </c>
      <c r="N66" s="142" t="n">
        <f aca="false">IF(M66="",K66*L66,ROUND(K66*L66*(1-M66),3))</f>
        <v>0</v>
      </c>
      <c r="O66" s="143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customFormat="false" ht="15" hidden="false" customHeight="false" outlineLevel="0" collapsed="false">
      <c r="A67" s="109"/>
      <c r="B67" s="146"/>
      <c r="C67" s="137" t="s">
        <v>141</v>
      </c>
      <c r="D67" s="137"/>
      <c r="E67" s="137"/>
      <c r="F67" s="137"/>
      <c r="G67" s="137"/>
      <c r="H67" s="137"/>
      <c r="I67" s="137"/>
      <c r="J67" s="144" t="s">
        <v>86</v>
      </c>
      <c r="K67" s="139" t="n">
        <f aca="false">'Riepilogo prodotti richiesti'!G75</f>
        <v>0</v>
      </c>
      <c r="L67" s="140" t="n">
        <f aca="false">ROUND('Riepilogo prodotti richiesti'!F75,2)</f>
        <v>8.5</v>
      </c>
      <c r="M67" s="141" t="str">
        <f aca="false">'Riepilogo prodotti richiesti'!G$87</f>
        <v/>
      </c>
      <c r="N67" s="142" t="n">
        <f aca="false">IF(M67="",K67*L67,ROUND(K67*L67*(1-M67),3))</f>
        <v>0</v>
      </c>
      <c r="O67" s="143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customFormat="false" ht="15" hidden="false" customHeight="false" outlineLevel="0" collapsed="false">
      <c r="A68" s="109"/>
      <c r="B68" s="146"/>
      <c r="C68" s="137" t="s">
        <v>142</v>
      </c>
      <c r="D68" s="137"/>
      <c r="E68" s="137"/>
      <c r="F68" s="137"/>
      <c r="G68" s="137"/>
      <c r="H68" s="137"/>
      <c r="I68" s="137"/>
      <c r="J68" s="144" t="s">
        <v>86</v>
      </c>
      <c r="K68" s="139" t="n">
        <f aca="false">'Riepilogo prodotti richiesti'!G76</f>
        <v>0</v>
      </c>
      <c r="L68" s="140" t="n">
        <f aca="false">ROUND('Riepilogo prodotti richiesti'!F76,2)</f>
        <v>33</v>
      </c>
      <c r="M68" s="141" t="str">
        <f aca="false">'Riepilogo prodotti richiesti'!G$87</f>
        <v/>
      </c>
      <c r="N68" s="142" t="n">
        <f aca="false">IF(M68="",K68*L68,ROUND(K68*L68*(1-M68),3))</f>
        <v>0</v>
      </c>
      <c r="O68" s="143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customFormat="false" ht="15" hidden="false" customHeight="true" outlineLevel="0" collapsed="false">
      <c r="A69" s="109"/>
      <c r="B69" s="146"/>
      <c r="C69" s="145" t="s">
        <v>143</v>
      </c>
      <c r="D69" s="145"/>
      <c r="E69" s="145"/>
      <c r="F69" s="145"/>
      <c r="G69" s="145"/>
      <c r="H69" s="145"/>
      <c r="I69" s="145"/>
      <c r="J69" s="144" t="s">
        <v>86</v>
      </c>
      <c r="K69" s="139" t="n">
        <f aca="false">'Riepilogo prodotti richiesti'!G79</f>
        <v>0</v>
      </c>
      <c r="L69" s="140" t="n">
        <f aca="false">ROUND('Riepilogo prodotti richiesti'!F79,2)</f>
        <v>7.8</v>
      </c>
      <c r="M69" s="141" t="str">
        <f aca="false">'Riepilogo prodotti richiesti'!G$87</f>
        <v/>
      </c>
      <c r="N69" s="142" t="n">
        <f aca="false">IF(M69="",K69*L69,ROUND(K69*L69*(1-M69),3))</f>
        <v>0</v>
      </c>
      <c r="O69" s="143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customFormat="false" ht="15" hidden="false" customHeight="true" outlineLevel="0" collapsed="false">
      <c r="A70" s="109"/>
      <c r="B70" s="146"/>
      <c r="C70" s="145" t="s">
        <v>144</v>
      </c>
      <c r="D70" s="145"/>
      <c r="E70" s="145"/>
      <c r="F70" s="145"/>
      <c r="G70" s="145"/>
      <c r="H70" s="145"/>
      <c r="I70" s="145"/>
      <c r="J70" s="144" t="s">
        <v>86</v>
      </c>
      <c r="K70" s="139" t="n">
        <f aca="false">'Riepilogo prodotti richiesti'!G80</f>
        <v>0</v>
      </c>
      <c r="L70" s="140" t="n">
        <f aca="false">ROUND('Riepilogo prodotti richiesti'!F80,2)</f>
        <v>8</v>
      </c>
      <c r="M70" s="141" t="str">
        <f aca="false">'Riepilogo prodotti richiesti'!G$87</f>
        <v/>
      </c>
      <c r="N70" s="142" t="n">
        <f aca="false">IF(M70="",K70*L70,ROUND(K70*L70*(1-M70),3))</f>
        <v>0</v>
      </c>
      <c r="O70" s="143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customFormat="false" ht="15" hidden="false" customHeight="true" outlineLevel="0" collapsed="false">
      <c r="A71" s="109"/>
      <c r="B71" s="146"/>
      <c r="C71" s="145" t="s">
        <v>145</v>
      </c>
      <c r="D71" s="145"/>
      <c r="E71" s="145"/>
      <c r="F71" s="145"/>
      <c r="G71" s="145"/>
      <c r="H71" s="145"/>
      <c r="I71" s="145"/>
      <c r="J71" s="144" t="s">
        <v>86</v>
      </c>
      <c r="K71" s="139" t="n">
        <f aca="false">'Riepilogo prodotti richiesti'!G81</f>
        <v>0</v>
      </c>
      <c r="L71" s="140" t="n">
        <f aca="false">ROUND('Riepilogo prodotti richiesti'!F81,2)</f>
        <v>8.5</v>
      </c>
      <c r="M71" s="141" t="str">
        <f aca="false">'Riepilogo prodotti richiesti'!G$87</f>
        <v/>
      </c>
      <c r="N71" s="142" t="n">
        <f aca="false">IF(M71="",K71*L71,ROUND(K71*L71*(1-M71),3))</f>
        <v>0</v>
      </c>
      <c r="O71" s="143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customFormat="false" ht="15" hidden="false" customHeight="true" outlineLevel="0" collapsed="false">
      <c r="A72" s="109"/>
      <c r="B72" s="146"/>
      <c r="C72" s="145" t="s">
        <v>146</v>
      </c>
      <c r="D72" s="145"/>
      <c r="E72" s="145"/>
      <c r="F72" s="145"/>
      <c r="G72" s="145"/>
      <c r="H72" s="145"/>
      <c r="I72" s="145"/>
      <c r="J72" s="144" t="s">
        <v>86</v>
      </c>
      <c r="K72" s="139" t="n">
        <f aca="false">'Riepilogo prodotti richiesti'!G82</f>
        <v>0</v>
      </c>
      <c r="L72" s="140" t="n">
        <f aca="false">ROUND('Riepilogo prodotti richiesti'!F82,2)</f>
        <v>8.5</v>
      </c>
      <c r="M72" s="141" t="str">
        <f aca="false">'Riepilogo prodotti richiesti'!G$87</f>
        <v/>
      </c>
      <c r="N72" s="142" t="n">
        <f aca="false">IF(M72="",K72*L72,ROUND(K72*L72*(1-M72),3))</f>
        <v>0</v>
      </c>
      <c r="O72" s="143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customFormat="false" ht="15" hidden="false" customHeight="true" outlineLevel="0" collapsed="false">
      <c r="A73" s="109"/>
      <c r="B73" s="146"/>
      <c r="C73" s="145" t="s">
        <v>147</v>
      </c>
      <c r="D73" s="145"/>
      <c r="E73" s="145"/>
      <c r="F73" s="145"/>
      <c r="G73" s="145"/>
      <c r="H73" s="145"/>
      <c r="I73" s="145"/>
      <c r="J73" s="144" t="s">
        <v>86</v>
      </c>
      <c r="K73" s="139" t="n">
        <f aca="false">'Riepilogo prodotti richiesti'!G83</f>
        <v>0</v>
      </c>
      <c r="L73" s="140" t="n">
        <f aca="false">ROUND('Riepilogo prodotti richiesti'!F83,2)</f>
        <v>8.8</v>
      </c>
      <c r="M73" s="141" t="str">
        <f aca="false">'Riepilogo prodotti richiesti'!G$87</f>
        <v/>
      </c>
      <c r="N73" s="142" t="n">
        <f aca="false">IF(M73="",K73*L73,ROUND(K73*L73*(1-M73),3))</f>
        <v>0</v>
      </c>
      <c r="O73" s="143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customFormat="false" ht="15" hidden="false" customHeight="false" outlineLevel="0" collapsed="false">
      <c r="A74" s="109"/>
      <c r="B74" s="146"/>
      <c r="C74" s="145"/>
      <c r="D74" s="145"/>
      <c r="E74" s="145"/>
      <c r="F74" s="145"/>
      <c r="G74" s="145"/>
      <c r="H74" s="145"/>
      <c r="I74" s="145"/>
      <c r="J74" s="144"/>
      <c r="K74" s="139"/>
      <c r="L74" s="140"/>
      <c r="M74" s="141"/>
      <c r="N74" s="142"/>
      <c r="O74" s="143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customFormat="false" ht="15.3" hidden="false" customHeight="true" outlineLevel="0" collapsed="false">
      <c r="A75" s="154"/>
      <c r="B75" s="146"/>
      <c r="C75" s="155"/>
      <c r="D75" s="156" t="str">
        <f aca="false">IF(K75="","","Spese di spedizione")</f>
        <v/>
      </c>
      <c r="E75" s="156"/>
      <c r="F75" s="156"/>
      <c r="G75" s="156"/>
      <c r="H75" s="156"/>
      <c r="I75" s="156"/>
      <c r="J75" s="157" t="str">
        <f aca="false">IF(L75="","","n.")</f>
        <v/>
      </c>
      <c r="K75" s="157" t="str">
        <f aca="false">IF(L75="","",1)</f>
        <v/>
      </c>
      <c r="L75" s="158" t="str">
        <f aca="false">IF('Riepilogo prodotti richiesti'!AJ85=0,"",'Riepilogo prodotti richiesti'!AJ85)</f>
        <v/>
      </c>
      <c r="M75" s="159"/>
      <c r="N75" s="160" t="str">
        <f aca="false">L75</f>
        <v/>
      </c>
      <c r="O75" s="143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customFormat="false" ht="15.3" hidden="false" customHeight="true" outlineLevel="0" collapsed="false">
      <c r="A76" s="154"/>
      <c r="B76" s="161"/>
      <c r="C76" s="162"/>
      <c r="D76" s="162"/>
      <c r="E76" s="162"/>
      <c r="F76" s="162"/>
      <c r="G76" s="162"/>
      <c r="H76" s="162"/>
      <c r="I76" s="162"/>
      <c r="J76" s="163"/>
      <c r="K76" s="164"/>
      <c r="L76" s="165"/>
      <c r="M76" s="166"/>
      <c r="N76" s="167"/>
      <c r="O76" s="143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customFormat="false" ht="9" hidden="false" customHeight="true" outlineLevel="0" collapsed="false">
      <c r="A77" s="168"/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70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customFormat="false" ht="9" hidden="false" customHeight="true" outlineLevel="0" collapsed="false">
      <c r="A78" s="171"/>
      <c r="B78" s="172"/>
      <c r="C78" s="172"/>
      <c r="D78" s="172"/>
      <c r="E78" s="172"/>
      <c r="F78" s="172"/>
      <c r="G78" s="172"/>
      <c r="H78" s="172"/>
      <c r="I78" s="172"/>
      <c r="J78" s="172"/>
      <c r="K78" s="173"/>
      <c r="L78" s="173"/>
      <c r="M78" s="173"/>
      <c r="N78" s="173"/>
      <c r="O78" s="174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customFormat="false" ht="17.55" hidden="false" customHeight="true" outlineLevel="0" collapsed="false">
      <c r="A79" s="175"/>
      <c r="B79" s="176" t="s">
        <v>148</v>
      </c>
      <c r="C79" s="176"/>
      <c r="D79" s="176"/>
      <c r="E79" s="176" t="s">
        <v>149</v>
      </c>
      <c r="F79" s="177" t="n">
        <f aca="false">'Riepilogo prodotti richiesti'!D85-F80-F81</f>
        <v>0</v>
      </c>
      <c r="G79" s="178" t="n">
        <f aca="false">ROUND(SUM(N12:N73)-G80-G81,1)</f>
        <v>0</v>
      </c>
      <c r="H79" s="178"/>
      <c r="I79" s="179"/>
      <c r="J79" s="180" t="s">
        <v>71</v>
      </c>
      <c r="K79" s="180"/>
      <c r="L79" s="180"/>
      <c r="M79" s="181" t="n">
        <f aca="false">ROUND(SUM(N12:N73,N74:N75),1)</f>
        <v>0</v>
      </c>
      <c r="N79" s="181"/>
      <c r="O79" s="174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customFormat="false" ht="17.55" hidden="false" customHeight="true" outlineLevel="0" collapsed="false">
      <c r="A80" s="175"/>
      <c r="B80" s="176" t="s">
        <v>150</v>
      </c>
      <c r="C80" s="176"/>
      <c r="D80" s="176"/>
      <c r="E80" s="176" t="s">
        <v>149</v>
      </c>
      <c r="F80" s="177" t="n">
        <f aca="false">SUMPRODUCT('Riepilogo prodotti richiesti'!G14:G16,'Riepilogo prodotti richiesti'!E14:E16)</f>
        <v>0</v>
      </c>
      <c r="G80" s="178" t="n">
        <f aca="false">ROUND(SUM(N12:N14),1)</f>
        <v>0</v>
      </c>
      <c r="H80" s="178"/>
      <c r="I80" s="179"/>
      <c r="J80" s="180"/>
      <c r="K80" s="180"/>
      <c r="L80" s="180"/>
      <c r="M80" s="181"/>
      <c r="N80" s="181"/>
      <c r="O80" s="174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customFormat="false" ht="17.55" hidden="false" customHeight="true" outlineLevel="0" collapsed="false">
      <c r="A81" s="175"/>
      <c r="B81" s="176" t="s">
        <v>151</v>
      </c>
      <c r="C81" s="176"/>
      <c r="D81" s="176"/>
      <c r="E81" s="176" t="s">
        <v>149</v>
      </c>
      <c r="F81" s="177" t="n">
        <f aca="false">SUMPRODUCT('Riepilogo prodotti richiesti'!G19:G26,'Riepilogo prodotti richiesti'!E19:E26)</f>
        <v>0</v>
      </c>
      <c r="G81" s="178" t="n">
        <f aca="false">ROUND(SUM(N15:N20),1)</f>
        <v>0</v>
      </c>
      <c r="H81" s="178"/>
      <c r="I81" s="179"/>
      <c r="J81" s="180"/>
      <c r="K81" s="180"/>
      <c r="L81" s="180"/>
      <c r="M81" s="181"/>
      <c r="N81" s="181"/>
      <c r="O81" s="174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customFormat="false" ht="12.15" hidden="false" customHeight="true" outlineLevel="0" collapsed="false">
      <c r="A82" s="175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74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customFormat="false" ht="8.1" hidden="false" customHeight="true" outlineLevel="0" collapsed="false">
      <c r="A83" s="183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5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customFormat="false" ht="15.7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customFormat="false" ht="15.7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customFormat="false" ht="15.7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customFormat="false" ht="12.7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customFormat="false" ht="15.7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customFormat="false" ht="15.7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customFormat="false" ht="15.7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customFormat="false" ht="15.7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customFormat="false" ht="13.9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customFormat="false" ht="13.9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customFormat="false" ht="13.9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customFormat="false" ht="13.9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customFormat="false" ht="13.9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customFormat="false" ht="13.9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customFormat="false" ht="13.9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customFormat="false" ht="13.9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customFormat="false" ht="13.9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customFormat="false" ht="13.9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customFormat="false" ht="13.9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customFormat="false" ht="13.9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</sheetData>
  <sheetProtection sheet="true" objects="true" scenarios="true"/>
  <autoFilter ref="K11:K75"/>
  <mergeCells count="77">
    <mergeCell ref="B2:G2"/>
    <mergeCell ref="I2:N3"/>
    <mergeCell ref="B3:D3"/>
    <mergeCell ref="E3:F3"/>
    <mergeCell ref="I4:N4"/>
    <mergeCell ref="B5:G5"/>
    <mergeCell ref="I5:N6"/>
    <mergeCell ref="B6:G6"/>
    <mergeCell ref="B7:G8"/>
    <mergeCell ref="I7:N9"/>
    <mergeCell ref="E9:G9"/>
    <mergeCell ref="C12:I12"/>
    <mergeCell ref="C13:I13"/>
    <mergeCell ref="C14:I14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3:I33"/>
    <mergeCell ref="C34:I34"/>
    <mergeCell ref="C35:I35"/>
    <mergeCell ref="C36:I36"/>
    <mergeCell ref="C37:I37"/>
    <mergeCell ref="C38:I38"/>
    <mergeCell ref="C39:I39"/>
    <mergeCell ref="C40:I40"/>
    <mergeCell ref="C41:I41"/>
    <mergeCell ref="C42:I42"/>
    <mergeCell ref="C43:I43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I60"/>
    <mergeCell ref="C61:I61"/>
    <mergeCell ref="C62:I62"/>
    <mergeCell ref="C63:I63"/>
    <mergeCell ref="C64:I64"/>
    <mergeCell ref="C65:I65"/>
    <mergeCell ref="C66:I66"/>
    <mergeCell ref="C67:I67"/>
    <mergeCell ref="C68:I68"/>
    <mergeCell ref="C69:I69"/>
    <mergeCell ref="C70:I70"/>
    <mergeCell ref="C71:I71"/>
    <mergeCell ref="C72:I72"/>
    <mergeCell ref="C73:I73"/>
    <mergeCell ref="D75:I75"/>
    <mergeCell ref="B77:N77"/>
    <mergeCell ref="B79:D79"/>
    <mergeCell ref="G79:H79"/>
    <mergeCell ref="J79:L81"/>
    <mergeCell ref="M79:N81"/>
    <mergeCell ref="B80:D80"/>
    <mergeCell ref="G80:H80"/>
    <mergeCell ref="B81:D81"/>
    <mergeCell ref="G81:H81"/>
    <mergeCell ref="B82:N8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1754</TotalTime>
  <Application>LibreOffice/25.2.7.2$MacOSX_X86_64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2021-03-23T23:35:12Z</dcterms:created>
  <dc:creator/>
  <dc:description/>
  <dc:language>it-IT</dc:language>
  <cp:lastModifiedBy/>
  <dcterms:modified xsi:type="dcterms:W3CDTF">2026-01-08T14:25:24Z</dcterms:modified>
  <cp:revision>186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